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III energia\Załącznik nr 2 Wykaz PPE\"/>
    </mc:Choice>
  </mc:AlternateContent>
  <xr:revisionPtr revIDLastSave="0" documentId="13_ncr:1_{9761AD73-9376-4D1E-A273-25603B1B706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Gmina - obiekty" sheetId="10" r:id="rId2"/>
    <sheet name="Arkusz " sheetId="11" r:id="rId3"/>
  </sheets>
  <definedNames>
    <definedName name="_xlnm.Print_Area" localSheetId="1">'Gmina - obiekty'!$A$1:$V$52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0" l="1"/>
  <c r="M47" i="10" l="1"/>
  <c r="N47" i="10" s="1"/>
  <c r="L4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L39" i="10"/>
  <c r="L40" i="10"/>
  <c r="L41" i="10"/>
  <c r="L42" i="10"/>
  <c r="L43" i="10"/>
  <c r="L44" i="10"/>
  <c r="L45" i="10"/>
  <c r="L46" i="10"/>
  <c r="L28" i="10"/>
  <c r="L29" i="10"/>
  <c r="L30" i="10"/>
  <c r="L31" i="10"/>
  <c r="L32" i="10"/>
  <c r="L33" i="10"/>
  <c r="L34" i="10"/>
  <c r="L35" i="10"/>
  <c r="L36" i="10"/>
  <c r="L37" i="10"/>
  <c r="L38" i="10"/>
  <c r="L22" i="10"/>
  <c r="L23" i="10"/>
  <c r="L24" i="10"/>
  <c r="L25" i="10"/>
  <c r="L26" i="10"/>
  <c r="L2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N7" i="10"/>
  <c r="M7" i="10"/>
  <c r="L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I22" i="10"/>
  <c r="I23" i="10"/>
  <c r="I24" i="10"/>
  <c r="K24" i="10" s="1"/>
  <c r="I25" i="10"/>
  <c r="I26" i="10"/>
  <c r="I27" i="10"/>
  <c r="I28" i="10"/>
  <c r="I29" i="10"/>
  <c r="I30" i="10"/>
  <c r="K30" i="10" s="1"/>
  <c r="I31" i="10"/>
  <c r="I32" i="10"/>
  <c r="I33" i="10"/>
  <c r="I34" i="10"/>
  <c r="I35" i="10"/>
  <c r="I36" i="10"/>
  <c r="K36" i="10" s="1"/>
  <c r="I37" i="10"/>
  <c r="I38" i="10"/>
  <c r="I39" i="10"/>
  <c r="I40" i="10"/>
  <c r="I41" i="10"/>
  <c r="I42" i="10"/>
  <c r="K42" i="10" s="1"/>
  <c r="I43" i="10"/>
  <c r="I44" i="10"/>
  <c r="I45" i="10"/>
  <c r="I46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J7" i="10"/>
  <c r="I7" i="10"/>
  <c r="H47" i="10"/>
  <c r="U32" i="10"/>
  <c r="V32" i="10"/>
  <c r="U31" i="10"/>
  <c r="V31" i="10"/>
  <c r="K20" i="10" l="1"/>
  <c r="K14" i="10"/>
  <c r="K8" i="10"/>
  <c r="K41" i="10"/>
  <c r="K29" i="10"/>
  <c r="K23" i="10"/>
  <c r="K18" i="10"/>
  <c r="K44" i="10"/>
  <c r="K38" i="10"/>
  <c r="K32" i="10"/>
  <c r="K26" i="10"/>
  <c r="K12" i="10"/>
  <c r="K21" i="10"/>
  <c r="K15" i="10"/>
  <c r="K9" i="10"/>
  <c r="K19" i="10"/>
  <c r="K13" i="10"/>
  <c r="K46" i="10"/>
  <c r="K40" i="10"/>
  <c r="K34" i="10"/>
  <c r="K28" i="10"/>
  <c r="K22" i="10"/>
  <c r="K35" i="10"/>
  <c r="K11" i="10"/>
  <c r="K45" i="10"/>
  <c r="K33" i="10"/>
  <c r="K7" i="10"/>
  <c r="K16" i="10"/>
  <c r="K10" i="10"/>
  <c r="K43" i="10"/>
  <c r="K37" i="10"/>
  <c r="K31" i="10"/>
  <c r="K25" i="10"/>
  <c r="I47" i="10"/>
  <c r="K17" i="10"/>
  <c r="K39" i="10"/>
  <c r="K27" i="10"/>
  <c r="P47" i="10"/>
  <c r="O47" i="10"/>
  <c r="K47" i="10" l="1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47" i="10" l="1"/>
  <c r="J13" i="6"/>
  <c r="I13" i="6"/>
  <c r="H13" i="6"/>
</calcChain>
</file>

<file path=xl/sharedStrings.xml><?xml version="1.0" encoding="utf-8"?>
<sst xmlns="http://schemas.openxmlformats.org/spreadsheetml/2006/main" count="487" uniqueCount="224">
  <si>
    <t>Lp.</t>
  </si>
  <si>
    <t>Nr ewidencyjny</t>
  </si>
  <si>
    <t>Nr licznika</t>
  </si>
  <si>
    <t>Grupa taryfowa</t>
  </si>
  <si>
    <t>C12a</t>
  </si>
  <si>
    <t>Celiny</t>
  </si>
  <si>
    <t>Chomentówek</t>
  </si>
  <si>
    <t>Jasień</t>
  </si>
  <si>
    <t>Kotlice</t>
  </si>
  <si>
    <t>Sędziejowice</t>
  </si>
  <si>
    <t>Suskrajowice</t>
  </si>
  <si>
    <t>Szyszczyce</t>
  </si>
  <si>
    <t>Śladków Duży</t>
  </si>
  <si>
    <t>Śladków Mały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</si>
  <si>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</si>
  <si>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</si>
  <si>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</si>
  <si>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</si>
  <si>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</si>
  <si>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</si>
  <si>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</si>
  <si>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</si>
  <si>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</si>
  <si>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</si>
  <si>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</si>
  <si>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</si>
  <si>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</si>
  <si>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</si>
  <si>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</si>
  <si>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</si>
  <si>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</si>
  <si>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</si>
  <si>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</si>
  <si>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</si>
  <si>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</si>
  <si>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</si>
  <si>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</si>
  <si>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</si>
  <si>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</si>
  <si>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</si>
  <si>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</si>
  <si>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</si>
  <si>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</si>
  <si>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C21</t>
  </si>
  <si>
    <t>PL_ZEOD_2604000932_01</t>
  </si>
  <si>
    <t>04 0003 000 017</t>
  </si>
  <si>
    <t>Ochotnicza Straż Pożarna w Śladkowie Dużym</t>
  </si>
  <si>
    <t>PL_ZEOD_2604100049_95</t>
  </si>
  <si>
    <t>04 0003 000 001</t>
  </si>
  <si>
    <t>Ochotnicza Straż Pożarna w Śladkowie Małym</t>
  </si>
  <si>
    <t>PL_ZEOD_2604000934_05</t>
  </si>
  <si>
    <t>04 0003 000 013</t>
  </si>
  <si>
    <t>Świetlica Wiejska w Jasieniu</t>
  </si>
  <si>
    <t>PL_ZEOD_2604100053_92</t>
  </si>
  <si>
    <t>Przededworze 110</t>
  </si>
  <si>
    <t>Świetlica Wiejska w Przededworzu</t>
  </si>
  <si>
    <t>PL_ZEOD_2604100051_88</t>
  </si>
  <si>
    <t>Wolna Strefa w Szyszczycach</t>
  </si>
  <si>
    <t>PL_ZEOD_2604000941_08</t>
  </si>
  <si>
    <t>04 0003 000 015</t>
  </si>
  <si>
    <t>Ochotnicza Straż Pożarna w Sędziejowicach</t>
  </si>
  <si>
    <t>PL_ZEOD_2604100054_94</t>
  </si>
  <si>
    <t>Wolna Strefa w Sędziejowicach</t>
  </si>
  <si>
    <t>PL_ZEOD_2604000943_02</t>
  </si>
  <si>
    <t>04 0003 000 012</t>
  </si>
  <si>
    <t>Ochotnicza Straż Pożarna w Chomentówku</t>
  </si>
  <si>
    <t>PL_ZEOD_2604000931_09</t>
  </si>
  <si>
    <t>04 0003 000 014</t>
  </si>
  <si>
    <t>Ochotnicza Straż Pożarna w Kotlicach</t>
  </si>
  <si>
    <t>PL_ZEOD_2604000933_03</t>
  </si>
  <si>
    <t>Świetlica Wiejska w Celinach</t>
  </si>
  <si>
    <t>PL_ZEOD_2604000940_06</t>
  </si>
  <si>
    <t>04 0003 000 011</t>
  </si>
  <si>
    <t>Zasilanie Punktu Handlu Ulicznego w Chmielniku</t>
  </si>
  <si>
    <t>PL_ZEOD_2604000939_05</t>
  </si>
  <si>
    <t>04 0003 000 010</t>
  </si>
  <si>
    <t>PL_ZEOD_2604100050_86</t>
  </si>
  <si>
    <t>04 0003 000 002</t>
  </si>
  <si>
    <t>Oświetlenie Parku i Fontanny w Chmielniku</t>
  </si>
  <si>
    <t>PL_ZEOD_2604000938_03</t>
  </si>
  <si>
    <t>04 0003 000 008</t>
  </si>
  <si>
    <t>Szalet Miejski w Chmielniku</t>
  </si>
  <si>
    <t>PL_ZEOD_2604000937_01</t>
  </si>
  <si>
    <t>04 0003 000 007</t>
  </si>
  <si>
    <t>Baza Robót Publicznych w Chmielniku</t>
  </si>
  <si>
    <t>12-2 824</t>
  </si>
  <si>
    <t>Budynek Biblioteczno -Administracyjny - Ratusz</t>
  </si>
  <si>
    <t>Strefa I</t>
  </si>
  <si>
    <t>Strefa II</t>
  </si>
  <si>
    <t xml:space="preserve">Razem </t>
  </si>
  <si>
    <t>Dotychczasowy sprzedawca energii</t>
  </si>
  <si>
    <t>Okres dostaw</t>
  </si>
  <si>
    <t xml:space="preserve">PŁATNIK </t>
  </si>
  <si>
    <t>Gmina Chmielnik, Plac Kościuszki 7, 26-020 Chmielnik</t>
  </si>
  <si>
    <t>NIP 6572531581</t>
  </si>
  <si>
    <t xml:space="preserve">kolejna </t>
  </si>
  <si>
    <t>Budynek Chmiel.Centrum Kultury</t>
  </si>
  <si>
    <t xml:space="preserve">Świetlica wiejska Borzykowa </t>
  </si>
  <si>
    <t xml:space="preserve">Świetlica wiejska Piotrkowice </t>
  </si>
  <si>
    <t xml:space="preserve">Świetlica wiejska Grabowiec </t>
  </si>
  <si>
    <t xml:space="preserve">Świetlica wiejska Suliszów </t>
  </si>
  <si>
    <t xml:space="preserve">Muzeum Chmielnik </t>
  </si>
  <si>
    <t>PL_ZEOD_2604000774_05</t>
  </si>
  <si>
    <t>PL_ZEOD_2604149383_30</t>
  </si>
  <si>
    <t>PL_ZEOD_2604149380_24</t>
  </si>
  <si>
    <t>PL_ZEOD_2604149381_26</t>
  </si>
  <si>
    <t>PL_ZEOD_2604149382_28</t>
  </si>
  <si>
    <t xml:space="preserve"> PL_ZEOD 2604001585_67</t>
  </si>
  <si>
    <t>Chmielnickie Centrum Kultury, ul. Starobuska 10, 26-020 Chmielnik</t>
  </si>
  <si>
    <t>NIP 6551316452</t>
  </si>
  <si>
    <t>12-2 704</t>
  </si>
  <si>
    <t>Chmielnik, ul. Starobuska</t>
  </si>
  <si>
    <t>Borzykowa</t>
  </si>
  <si>
    <t>Piotrkowice</t>
  </si>
  <si>
    <t>Grabowiec</t>
  </si>
  <si>
    <t>Suliszów</t>
  </si>
  <si>
    <t xml:space="preserve">Chmielnik, ul. Wspólna </t>
  </si>
  <si>
    <t>Chmielnik; Plac Kościuszki 7</t>
  </si>
  <si>
    <t>Chmielnik; ul. Mickiewicza</t>
  </si>
  <si>
    <t>Chmielnik, Rynek</t>
  </si>
  <si>
    <t>Suchowola</t>
  </si>
  <si>
    <t xml:space="preserve">Celiny </t>
  </si>
  <si>
    <t>32-526</t>
  </si>
  <si>
    <t>Lubania</t>
  </si>
  <si>
    <t>G11</t>
  </si>
  <si>
    <t xml:space="preserve">Szkoła Podstawowa w Chmielniku </t>
  </si>
  <si>
    <t>PL_ZEOD_2604000928_04</t>
  </si>
  <si>
    <t>PL_ZEOD_2604000929_06</t>
  </si>
  <si>
    <t>PL_ZEOD_2604100059_04</t>
  </si>
  <si>
    <t>Gmina Chmielnik, Plac Kościuszki 7, 26-020 Chmielnik Odbiorca: Szkoła Podstawowa w Chmielniku, ul. Szkolna 7</t>
  </si>
  <si>
    <t xml:space="preserve">Gmina Chmielnik, Plac Kościuszki 7, 26-020 Chmielnik Odbiorca: Szkoła Podstawowa w Chmielniku, ul. Szkolna 7 </t>
  </si>
  <si>
    <t>Szkoła Podstawowa w Chmielniku</t>
  </si>
  <si>
    <t>Zrecze Duże</t>
  </si>
  <si>
    <t>PL_ZEOD_2604100058_02</t>
  </si>
  <si>
    <t>Samorządowe Przedszkole w Chmielniku</t>
  </si>
  <si>
    <t>Gmina Chmielnik, Plac Kościuszki 7, 26-020 Chmielnik Odbiorca:Samorządowe Przedszkole w Chmielniku, ul.Sienkiewicza 8</t>
  </si>
  <si>
    <t>PL_ZEOD_2604100057_00</t>
  </si>
  <si>
    <t>PL_ZEOD_2604100055_96</t>
  </si>
  <si>
    <t>PL_ZEOD_2604100056_98</t>
  </si>
  <si>
    <t>26-020 Chmielnik; ul. Dygasińskiego</t>
  </si>
  <si>
    <t>04/2262/085</t>
  </si>
  <si>
    <t>PL_ZEOD_2604148912_06</t>
  </si>
  <si>
    <t>Oświetlenie klatki Łagiewniki</t>
  </si>
  <si>
    <t>Łagiewniki 15</t>
  </si>
  <si>
    <t>PL_ZEOD_2604149379_33</t>
  </si>
  <si>
    <t>PL_ZEOD_2604148896_78</t>
  </si>
  <si>
    <t xml:space="preserve">26-020 Chmielnik; ul. Kielecka  </t>
  </si>
  <si>
    <t>PL_ZEOD_2604001561_41</t>
  </si>
  <si>
    <t>Samodzielny Publiczny Zakład Opieki Zdrowotnejw Chmielniku; ul. Kielecka 18;                                                       26-020 Chmielnik</t>
  </si>
  <si>
    <t>NIP 6572279727</t>
  </si>
  <si>
    <t>Lp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</si>
  <si>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</si>
  <si>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</si>
  <si>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</si>
  <si>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</si>
  <si>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</si>
  <si>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</si>
  <si>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</si>
  <si>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</si>
  <si>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</si>
  <si>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</si>
  <si>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</si>
  <si>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</si>
  <si>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</si>
  <si>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</si>
  <si>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</si>
  <si>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</si>
  <si>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</si>
  <si>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</si>
  <si>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</si>
  <si>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</si>
  <si>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</si>
  <si>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</si>
  <si>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</si>
  <si>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Suchowola </t>
  </si>
  <si>
    <t>ul. Szydłowska 14, Chmielnik</t>
  </si>
  <si>
    <t>40004000003</t>
  </si>
  <si>
    <t>Pl. Kościelny 5, Chmielnik</t>
  </si>
  <si>
    <t>40004000001</t>
  </si>
  <si>
    <t>40004000002</t>
  </si>
  <si>
    <t>Świetlica wiejska w Suskrajowicach</t>
  </si>
  <si>
    <t>PL_ZEOD_26040000936_09</t>
  </si>
  <si>
    <t>Miejsko - Gminny Ośrodek Pomocy Społecznej</t>
  </si>
  <si>
    <t>Gmina Chmielnik, Plac Kościuszki 7, 26-020 Chmielnik Odbiorca: Miejsko-Gminny Ośrodek pomocy Społecznej, ul. Dygasińskiego 12</t>
  </si>
  <si>
    <t>Środowiskowy Dom Samopomocy w Zreczu Dużym</t>
  </si>
  <si>
    <t>PL_ZEOD_2604100061_97</t>
  </si>
  <si>
    <t>PL_ZEOD_2604000869_04</t>
  </si>
  <si>
    <t>PL_ZEOD_2604000930_07</t>
  </si>
  <si>
    <t>Gmina Chmielnik, Plac Kościuszki 7, 26-020 Chmielnik Odbiorca: Miejsko-Gminny Ośrodek pomocy Społecznej, ul. Dygasińskiego 13</t>
  </si>
  <si>
    <t>Gmina Chmielnik, Plac Kościuszki 7, 26-020 Chmielnik Odbiorca: Środowiskowy   Dom   Samopomocy   dla   Osób z Zaburzeniami  Psychicznymi  i Niepełnosprawnych  Intelektualnie  w Chmielniku  z siedzibą  w Zreczu Dużym22, 26-020 Chmielnik</t>
  </si>
  <si>
    <t>pierwsza</t>
  </si>
  <si>
    <t>PL_ZEOD_2604153203_14</t>
  </si>
  <si>
    <t>04/7274/004</t>
  </si>
  <si>
    <t xml:space="preserve">Chmielnickie Centrum Kult.Celiny </t>
  </si>
  <si>
    <t>Świetlica wiejska Zrecze Chałupczańskie</t>
  </si>
  <si>
    <t>Zrecze Chałupczańskie</t>
  </si>
  <si>
    <t>04/9921/005</t>
  </si>
  <si>
    <t>PL_ZEOD_2604173777_37</t>
  </si>
  <si>
    <t>Biuro ul. Szydłowska 14 w Chmielniku</t>
  </si>
  <si>
    <t>Biuro Pl. Kościelny w Chmielniku</t>
  </si>
  <si>
    <t xml:space="preserve">Gmina Chmielnik, Plac Kościuszki 7, 26-020 Chmielnik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</si>
  <si>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</si>
  <si>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</si>
  <si>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</si>
  <si>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</si>
  <si>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</si>
  <si>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</si>
  <si>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</si>
  <si>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</si>
  <si>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</si>
  <si>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</si>
  <si>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</si>
  <si>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</si>
  <si>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</si>
  <si>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moc umowna</t>
  </si>
  <si>
    <r>
      <t xml:space="preserve"> </t>
    </r>
    <r>
      <rPr>
        <b/>
        <sz val="24"/>
        <color theme="1"/>
        <rFont val="Times New Roman"/>
        <family val="1"/>
        <charset val="238"/>
      </rPr>
      <t xml:space="preserve">Załącznik nr 2.2 do SWZ - Wykaz punktów poboru energii elektrycznej na potrzeby oświetlenia budynków i obiektów </t>
    </r>
  </si>
  <si>
    <t>Szacunkowe zużycie energii w okresie  3 m-cy (kWh)</t>
  </si>
  <si>
    <t>Szacunkowe roczne zużycie energii  w kWh w okres+L4:N91ie jednego roku</t>
  </si>
  <si>
    <t>Szacunkowe zużycie energii w okresie  15 m-cy (kWh)</t>
  </si>
  <si>
    <t>od 01.04.2022 r.</t>
  </si>
  <si>
    <t>PGE Obrót S.A.</t>
  </si>
  <si>
    <t>Zmiana sprzedawcy (pierwsza\  kolejna)</t>
  </si>
  <si>
    <t>szacunkowe zużycie w ciągu        3 m-cy wraz z ZUK :     380,756 MWh</t>
  </si>
  <si>
    <t>szacunkowe zużycie w ciągu        15 m-cy:   417,625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</si>
</sst>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trike/>
      <sz val="16"/>
      <color theme="1"/>
      <name val="Times New Roman"/>
      <family val="1"/>
      <charset val="238"/>
    </font>
    <font>
      <b/>
      <strike/>
      <sz val="16"/>
      <color theme="1"/>
      <name val="Times New Roman"/>
      <family val="1"/>
      <charset val="238"/>
    </font>
    <font>
      <strike/>
      <sz val="16"/>
      <name val="Times New Roman"/>
      <family val="1"/>
      <charset val="238"/>
    </font>
    <font>
      <strike/>
      <sz val="16"/>
      <color theme="1"/>
      <name val="Cambria"/>
      <family val="1"/>
      <charset val="238"/>
    </font>
    <font>
      <strike/>
      <sz val="11"/>
      <color theme="1"/>
      <name val="Cambria"/>
      <family val="1"/>
      <charset val="238"/>
    </font>
    <font>
      <b/>
      <strike/>
      <sz val="22"/>
      <color theme="1"/>
      <name val="Cambria"/>
      <family val="1"/>
      <charset val="238"/>
    </font>
    <font>
      <b/>
      <strike/>
      <sz val="16"/>
      <color theme="1"/>
      <name val="Cambria"/>
      <family val="1"/>
      <charset val="238"/>
    </font>
    <font>
      <b/>
      <sz val="20"/>
      <color theme="1"/>
      <name val="Czcionka tekstu podstawowego"/>
      <charset val="238"/>
    </font>
    <font>
      <strike/>
      <sz val="20"/>
      <color theme="1"/>
      <name val="Cambria"/>
      <family val="1"/>
      <charset val="238"/>
    </font>
    <font>
      <b/>
      <sz val="7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/>
    <xf numFmtId="49" fontId="9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7" fillId="3" borderId="0" xfId="0" applyFont="1" applyFill="1"/>
    <xf numFmtId="0" fontId="7" fillId="0" borderId="0" xfId="0" applyFont="1" applyAlignment="1">
      <alignment shrinkToFit="1"/>
    </xf>
    <xf numFmtId="0" fontId="7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shrinkToFit="1"/>
    </xf>
    <xf numFmtId="0" fontId="10" fillId="0" borderId="0" xfId="0" applyFont="1"/>
    <xf numFmtId="0" fontId="12" fillId="0" borderId="6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left" vertical="center" wrapText="1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shrinkToFit="1"/>
    </xf>
    <xf numFmtId="0" fontId="23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1" fillId="3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9" customHeight="1" thickBot="1"/>
    <row r="4" spans="1:10">
      <c r="A4" s="68" t="s">
        <v>0</v>
      </c>
      <c r="B4" s="68" t="s">
        <v>14</v>
      </c>
      <c r="C4" s="1" t="s">
        <v>15</v>
      </c>
      <c r="D4" s="68" t="s">
        <v>1</v>
      </c>
      <c r="E4" s="68" t="s">
        <v>36</v>
      </c>
      <c r="F4" s="68" t="s">
        <v>2</v>
      </c>
      <c r="G4" s="68" t="s">
        <v>3</v>
      </c>
      <c r="H4" s="68" t="s">
        <v>17</v>
      </c>
      <c r="I4" s="68" t="s">
        <v>24</v>
      </c>
      <c r="J4" s="68" t="s">
        <v>25</v>
      </c>
    </row>
    <row r="5" spans="1:10" ht="48.75" customHeight="1" thickBot="1">
      <c r="A5" s="69"/>
      <c r="B5" s="69"/>
      <c r="C5" s="2" t="s">
        <v>16</v>
      </c>
      <c r="D5" s="69"/>
      <c r="E5" s="69"/>
      <c r="F5" s="69"/>
      <c r="G5" s="69"/>
      <c r="H5" s="69"/>
      <c r="I5" s="69"/>
      <c r="J5" s="69"/>
    </row>
    <row r="6" spans="1:10" ht="42.75" customHeight="1" thickBot="1">
      <c r="A6" s="7" t="s">
        <v>18</v>
      </c>
      <c r="B6" s="5" t="s">
        <v>27</v>
      </c>
      <c r="C6" s="6" t="s">
        <v>26</v>
      </c>
      <c r="D6" s="9" t="s">
        <v>28</v>
      </c>
      <c r="E6" s="9"/>
      <c r="F6" s="8">
        <v>11728455</v>
      </c>
      <c r="G6" s="8" t="s">
        <v>4</v>
      </c>
      <c r="H6" s="11">
        <v>15</v>
      </c>
      <c r="I6" s="10">
        <v>24945</v>
      </c>
      <c r="J6" s="8">
        <v>24.95</v>
      </c>
    </row>
    <row r="7" spans="1:10" ht="45" customHeight="1">
      <c r="A7" s="59" t="s">
        <v>19</v>
      </c>
      <c r="B7" s="61" t="s">
        <v>29</v>
      </c>
      <c r="C7" s="63" t="s">
        <v>30</v>
      </c>
      <c r="D7" s="65" t="s">
        <v>31</v>
      </c>
      <c r="E7" s="65" t="s">
        <v>37</v>
      </c>
      <c r="F7" s="59">
        <v>12338447</v>
      </c>
      <c r="G7" s="59" t="s">
        <v>20</v>
      </c>
      <c r="H7" s="59">
        <v>15</v>
      </c>
      <c r="I7" s="59">
        <v>1800</v>
      </c>
      <c r="J7" s="59">
        <v>1.8</v>
      </c>
    </row>
    <row r="8" spans="1:10" ht="23.25" customHeight="1" thickBot="1">
      <c r="A8" s="60"/>
      <c r="B8" s="64"/>
      <c r="C8" s="64"/>
      <c r="D8" s="66"/>
      <c r="E8" s="66"/>
      <c r="F8" s="60"/>
      <c r="G8" s="60"/>
      <c r="H8" s="60"/>
      <c r="I8" s="60"/>
      <c r="J8" s="60"/>
    </row>
    <row r="9" spans="1:10" ht="14.25" customHeight="1">
      <c r="A9" s="59" t="s">
        <v>21</v>
      </c>
      <c r="B9" s="61" t="s">
        <v>29</v>
      </c>
      <c r="C9" s="63" t="s">
        <v>30</v>
      </c>
      <c r="D9" s="65" t="s">
        <v>32</v>
      </c>
      <c r="E9" s="65" t="s">
        <v>38</v>
      </c>
      <c r="F9" s="59">
        <v>12947919</v>
      </c>
      <c r="G9" s="59" t="s">
        <v>20</v>
      </c>
      <c r="H9" s="59">
        <v>15</v>
      </c>
      <c r="I9" s="59">
        <v>5131</v>
      </c>
      <c r="J9" s="59">
        <v>5.13</v>
      </c>
    </row>
    <row r="10" spans="1:10" ht="23.25" customHeight="1" thickBot="1">
      <c r="A10" s="60"/>
      <c r="B10" s="64"/>
      <c r="C10" s="64"/>
      <c r="D10" s="66"/>
      <c r="E10" s="66"/>
      <c r="F10" s="60"/>
      <c r="G10" s="60"/>
      <c r="H10" s="60"/>
      <c r="I10" s="60"/>
      <c r="J10" s="60"/>
    </row>
    <row r="11" spans="1:10">
      <c r="A11" s="59" t="s">
        <v>22</v>
      </c>
      <c r="B11" s="61" t="s">
        <v>33</v>
      </c>
      <c r="C11" s="63" t="s">
        <v>34</v>
      </c>
      <c r="D11" s="65" t="s">
        <v>35</v>
      </c>
      <c r="E11" s="65"/>
      <c r="F11" s="59">
        <v>50064863</v>
      </c>
      <c r="G11" s="59" t="s">
        <v>20</v>
      </c>
      <c r="H11" s="59">
        <v>24</v>
      </c>
      <c r="I11" s="59">
        <v>17700</v>
      </c>
      <c r="J11" s="59">
        <v>17.7</v>
      </c>
    </row>
    <row r="12" spans="1:10" ht="15" thickBot="1">
      <c r="A12" s="60"/>
      <c r="B12" s="62"/>
      <c r="C12" s="64"/>
      <c r="D12" s="66"/>
      <c r="E12" s="66"/>
      <c r="F12" s="60"/>
      <c r="G12" s="60"/>
      <c r="H12" s="60"/>
      <c r="I12" s="60"/>
      <c r="J12" s="60"/>
    </row>
    <row r="13" spans="1:10" ht="30" customHeight="1">
      <c r="A13" s="71" t="s">
        <v>23</v>
      </c>
      <c r="B13" s="72"/>
      <c r="C13" s="72"/>
      <c r="D13" s="72"/>
      <c r="E13" s="72"/>
      <c r="F13" s="72"/>
      <c r="G13" s="73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70" t="s">
        <v>41</v>
      </c>
      <c r="C16" s="70"/>
      <c r="D16" s="70"/>
      <c r="E16" s="70"/>
      <c r="F16" s="70"/>
      <c r="G16" s="70"/>
      <c r="H16" s="70"/>
      <c r="I16" s="70"/>
      <c r="J16" s="70"/>
    </row>
    <row r="17" spans="2:10">
      <c r="B17" s="70"/>
      <c r="C17" s="70"/>
      <c r="D17" s="70"/>
      <c r="E17" s="70"/>
      <c r="F17" s="70"/>
      <c r="G17" s="70"/>
      <c r="H17" s="70"/>
      <c r="I17" s="70"/>
      <c r="J17" s="70"/>
    </row>
    <row r="22" spans="2:10">
      <c r="F22" s="70" t="s">
        <v>42</v>
      </c>
      <c r="G22" s="70"/>
      <c r="H22" s="70"/>
      <c r="I22" s="70"/>
    </row>
    <row r="26" spans="2:10">
      <c r="B26" t="s">
        <v>40</v>
      </c>
    </row>
  </sheetData>
  <mergeCells count="43"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H11:H12"/>
    <mergeCell ref="I11:I12"/>
    <mergeCell ref="B11:B12"/>
    <mergeCell ref="C11:C12"/>
    <mergeCell ref="D11:D12"/>
    <mergeCell ref="F11:F12"/>
    <mergeCell ref="G11:G12"/>
    <mergeCell ref="E11:E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9"/>
  <sheetViews>
    <sheetView tabSelected="1" view="pageBreakPreview" topLeftCell="C34" zoomScale="58" zoomScaleNormal="100" zoomScaleSheetLayoutView="58" zoomScalePageLayoutView="25" workbookViewId="0">
      <selection activeCell="K51" sqref="K51"/>
    </sheetView>
  </sheetViews>
  <sheetFormatPr defaultColWidth="9" defaultRowHeight="45" customHeight="1"/>
  <cols>
    <col min="1" max="1" width="10.75" style="12" customWidth="1"/>
    <col min="2" max="2" width="50.625" style="12" customWidth="1"/>
    <col min="3" max="3" width="28" style="12" customWidth="1"/>
    <col min="4" max="4" width="23" style="13" customWidth="1"/>
    <col min="5" max="5" width="34.75" style="12" customWidth="1"/>
    <col min="6" max="6" width="18.125" style="12" customWidth="1"/>
    <col min="7" max="7" width="15.5" style="12" customWidth="1"/>
    <col min="8" max="8" width="13.5" style="12" customWidth="1"/>
    <col min="9" max="9" width="10.875" style="12" customWidth="1"/>
    <col min="10" max="10" width="14.125" style="12" customWidth="1"/>
    <col min="11" max="14" width="15.25" style="12" customWidth="1"/>
    <col min="15" max="16" width="13.75" style="12" customWidth="1"/>
    <col min="17" max="17" width="12.625" style="12" customWidth="1"/>
    <col min="18" max="18" width="21.375" style="32" customWidth="1"/>
    <col min="19" max="19" width="21.875" style="12" customWidth="1"/>
    <col min="20" max="20" width="15" style="12" customWidth="1"/>
    <col min="21" max="21" width="54" style="34" customWidth="1"/>
    <col min="22" max="22" width="23" style="12" customWidth="1"/>
    <col min="23" max="16384" width="9" style="12"/>
  </cols>
  <sheetData>
    <row r="2" spans="1:22" ht="45" customHeight="1">
      <c r="B2" s="74" t="s">
        <v>215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</row>
    <row r="4" spans="1:22" ht="45" customHeight="1">
      <c r="A4" s="102" t="s">
        <v>150</v>
      </c>
      <c r="B4" s="76" t="s">
        <v>14</v>
      </c>
      <c r="C4" s="77" t="s">
        <v>15</v>
      </c>
      <c r="D4" s="103" t="s">
        <v>1</v>
      </c>
      <c r="E4" s="77" t="s">
        <v>36</v>
      </c>
      <c r="F4" s="77" t="s">
        <v>2</v>
      </c>
      <c r="G4" s="77" t="s">
        <v>3</v>
      </c>
      <c r="H4" s="77" t="s">
        <v>17</v>
      </c>
      <c r="I4" s="87" t="s">
        <v>216</v>
      </c>
      <c r="J4" s="88"/>
      <c r="K4" s="89"/>
      <c r="L4" s="90" t="s">
        <v>218</v>
      </c>
      <c r="M4" s="91"/>
      <c r="N4" s="92"/>
      <c r="O4" s="80" t="s">
        <v>217</v>
      </c>
      <c r="P4" s="81"/>
      <c r="Q4" s="82"/>
      <c r="R4" s="86" t="s">
        <v>90</v>
      </c>
      <c r="S4" s="76" t="s">
        <v>91</v>
      </c>
      <c r="T4" s="76" t="s">
        <v>221</v>
      </c>
      <c r="U4" s="76" t="s">
        <v>92</v>
      </c>
      <c r="V4" s="76"/>
    </row>
    <row r="5" spans="1:22" ht="45" customHeight="1">
      <c r="A5" s="102"/>
      <c r="B5" s="76"/>
      <c r="C5" s="79"/>
      <c r="D5" s="104"/>
      <c r="E5" s="78"/>
      <c r="F5" s="78"/>
      <c r="G5" s="78"/>
      <c r="H5" s="78"/>
      <c r="I5" s="89"/>
      <c r="J5" s="89"/>
      <c r="K5" s="89"/>
      <c r="L5" s="93"/>
      <c r="M5" s="94"/>
      <c r="N5" s="95"/>
      <c r="O5" s="83"/>
      <c r="P5" s="84"/>
      <c r="Q5" s="85"/>
      <c r="R5" s="86"/>
      <c r="S5" s="76"/>
      <c r="T5" s="76"/>
      <c r="U5" s="76"/>
      <c r="V5" s="76"/>
    </row>
    <row r="6" spans="1:22" ht="45" customHeight="1">
      <c r="A6" s="102"/>
      <c r="B6" s="76"/>
      <c r="C6" s="14" t="s">
        <v>16</v>
      </c>
      <c r="D6" s="105"/>
      <c r="E6" s="79"/>
      <c r="F6" s="79"/>
      <c r="G6" s="79"/>
      <c r="H6" s="79"/>
      <c r="I6" s="56" t="s">
        <v>87</v>
      </c>
      <c r="J6" s="56" t="s">
        <v>88</v>
      </c>
      <c r="K6" s="57" t="s">
        <v>23</v>
      </c>
      <c r="L6" s="43" t="s">
        <v>87</v>
      </c>
      <c r="M6" s="43" t="s">
        <v>88</v>
      </c>
      <c r="N6" s="44" t="s">
        <v>23</v>
      </c>
      <c r="O6" s="47" t="s">
        <v>87</v>
      </c>
      <c r="P6" s="47" t="s">
        <v>88</v>
      </c>
      <c r="Q6" s="48" t="s">
        <v>89</v>
      </c>
      <c r="R6" s="86"/>
      <c r="S6" s="76"/>
      <c r="T6" s="76"/>
      <c r="U6" s="76"/>
      <c r="V6" s="76"/>
    </row>
    <row r="7" spans="1:22" ht="45" customHeight="1">
      <c r="A7" s="16" t="s">
        <v>18</v>
      </c>
      <c r="B7" s="17" t="s">
        <v>86</v>
      </c>
      <c r="C7" s="18" t="s">
        <v>117</v>
      </c>
      <c r="D7" s="19" t="s">
        <v>85</v>
      </c>
      <c r="E7" s="15" t="s">
        <v>187</v>
      </c>
      <c r="F7" s="16">
        <v>94639130</v>
      </c>
      <c r="G7" s="16" t="s">
        <v>43</v>
      </c>
      <c r="H7" s="16">
        <v>40</v>
      </c>
      <c r="I7" s="53">
        <f t="shared" ref="I7:I46" si="0">O7*0.25</f>
        <v>0</v>
      </c>
      <c r="J7" s="53">
        <f t="shared" ref="J7:J46" si="1">P7*0.25</f>
        <v>14862.75</v>
      </c>
      <c r="K7" s="58">
        <f>I7+J7</f>
        <v>14862.75</v>
      </c>
      <c r="L7" s="45">
        <f>I7*5</f>
        <v>0</v>
      </c>
      <c r="M7" s="45">
        <f>J7*5</f>
        <v>74313.75</v>
      </c>
      <c r="N7" s="45">
        <f>K7*5</f>
        <v>74313.75</v>
      </c>
      <c r="O7" s="49">
        <v>0</v>
      </c>
      <c r="P7" s="49">
        <v>59451</v>
      </c>
      <c r="Q7" s="46">
        <f>O7+P7</f>
        <v>59451</v>
      </c>
      <c r="R7" s="33" t="s">
        <v>220</v>
      </c>
      <c r="S7" s="16" t="s">
        <v>219</v>
      </c>
      <c r="T7" s="16" t="s">
        <v>95</v>
      </c>
      <c r="U7" s="35" t="s">
        <v>93</v>
      </c>
      <c r="V7" s="16" t="s">
        <v>94</v>
      </c>
    </row>
    <row r="8" spans="1:22" ht="45" customHeight="1">
      <c r="A8" s="16" t="s">
        <v>19</v>
      </c>
      <c r="B8" s="17" t="s">
        <v>84</v>
      </c>
      <c r="C8" s="18" t="s">
        <v>118</v>
      </c>
      <c r="D8" s="19" t="s">
        <v>83</v>
      </c>
      <c r="E8" s="15" t="s">
        <v>82</v>
      </c>
      <c r="F8" s="16">
        <v>82516</v>
      </c>
      <c r="G8" s="16" t="s">
        <v>4</v>
      </c>
      <c r="H8" s="16">
        <v>15</v>
      </c>
      <c r="I8" s="53">
        <f t="shared" si="0"/>
        <v>266.5</v>
      </c>
      <c r="J8" s="53">
        <f t="shared" si="1"/>
        <v>592.5</v>
      </c>
      <c r="K8" s="58">
        <f t="shared" ref="K8:K46" si="2">I8+J8</f>
        <v>859</v>
      </c>
      <c r="L8" s="45">
        <f t="shared" ref="L8:L46" si="3">I8*5</f>
        <v>1332.5</v>
      </c>
      <c r="M8" s="45">
        <f t="shared" ref="M8:M46" si="4">J8*5</f>
        <v>2962.5</v>
      </c>
      <c r="N8" s="45">
        <f t="shared" ref="N8:N46" si="5">K8*5</f>
        <v>4295</v>
      </c>
      <c r="O8" s="49">
        <v>1066</v>
      </c>
      <c r="P8" s="49">
        <v>2370</v>
      </c>
      <c r="Q8" s="46">
        <f t="shared" ref="Q8:Q21" si="6">SUM(O8:P8)</f>
        <v>3436</v>
      </c>
      <c r="R8" s="33" t="s">
        <v>220</v>
      </c>
      <c r="S8" s="16" t="s">
        <v>219</v>
      </c>
      <c r="T8" s="16" t="s">
        <v>95</v>
      </c>
      <c r="U8" s="35" t="s">
        <v>93</v>
      </c>
      <c r="V8" s="16" t="s">
        <v>94</v>
      </c>
    </row>
    <row r="9" spans="1:22" ht="45" customHeight="1">
      <c r="A9" s="16" t="s">
        <v>21</v>
      </c>
      <c r="B9" s="17" t="s">
        <v>81</v>
      </c>
      <c r="C9" s="16" t="s">
        <v>119</v>
      </c>
      <c r="D9" s="19" t="s">
        <v>80</v>
      </c>
      <c r="E9" s="15" t="s">
        <v>79</v>
      </c>
      <c r="F9" s="16">
        <v>5658246</v>
      </c>
      <c r="G9" s="16" t="s">
        <v>4</v>
      </c>
      <c r="H9" s="16">
        <v>15</v>
      </c>
      <c r="I9" s="53">
        <f t="shared" si="0"/>
        <v>1234.5</v>
      </c>
      <c r="J9" s="53">
        <f t="shared" si="1"/>
        <v>4195</v>
      </c>
      <c r="K9" s="58">
        <f t="shared" si="2"/>
        <v>5429.5</v>
      </c>
      <c r="L9" s="45">
        <f t="shared" si="3"/>
        <v>6172.5</v>
      </c>
      <c r="M9" s="45">
        <f t="shared" si="4"/>
        <v>20975</v>
      </c>
      <c r="N9" s="45">
        <f t="shared" si="5"/>
        <v>27147.5</v>
      </c>
      <c r="O9" s="49">
        <v>4938</v>
      </c>
      <c r="P9" s="49">
        <v>16780</v>
      </c>
      <c r="Q9" s="46">
        <f t="shared" si="6"/>
        <v>21718</v>
      </c>
      <c r="R9" s="33" t="s">
        <v>220</v>
      </c>
      <c r="S9" s="16" t="s">
        <v>219</v>
      </c>
      <c r="T9" s="16" t="s">
        <v>95</v>
      </c>
      <c r="U9" s="35" t="s">
        <v>93</v>
      </c>
      <c r="V9" s="16" t="s">
        <v>94</v>
      </c>
    </row>
    <row r="10" spans="1:22" ht="45" customHeight="1">
      <c r="A10" s="16" t="s">
        <v>22</v>
      </c>
      <c r="B10" s="17" t="s">
        <v>78</v>
      </c>
      <c r="C10" s="16" t="s">
        <v>119</v>
      </c>
      <c r="D10" s="19" t="s">
        <v>77</v>
      </c>
      <c r="E10" s="15" t="s">
        <v>76</v>
      </c>
      <c r="F10" s="16">
        <v>10501369</v>
      </c>
      <c r="G10" s="16" t="s">
        <v>4</v>
      </c>
      <c r="H10" s="16">
        <v>6</v>
      </c>
      <c r="I10" s="53">
        <f t="shared" si="0"/>
        <v>423.25</v>
      </c>
      <c r="J10" s="53">
        <f t="shared" si="1"/>
        <v>2042.75</v>
      </c>
      <c r="K10" s="58">
        <f t="shared" si="2"/>
        <v>2466</v>
      </c>
      <c r="L10" s="45">
        <f t="shared" si="3"/>
        <v>2116.25</v>
      </c>
      <c r="M10" s="45">
        <f t="shared" si="4"/>
        <v>10213.75</v>
      </c>
      <c r="N10" s="45">
        <f t="shared" si="5"/>
        <v>12330</v>
      </c>
      <c r="O10" s="49">
        <v>1693</v>
      </c>
      <c r="P10" s="49">
        <v>8171</v>
      </c>
      <c r="Q10" s="46">
        <f t="shared" si="6"/>
        <v>9864</v>
      </c>
      <c r="R10" s="33" t="s">
        <v>220</v>
      </c>
      <c r="S10" s="16" t="s">
        <v>219</v>
      </c>
      <c r="T10" s="16" t="s">
        <v>95</v>
      </c>
      <c r="U10" s="35" t="s">
        <v>93</v>
      </c>
      <c r="V10" s="16" t="s">
        <v>94</v>
      </c>
    </row>
    <row r="11" spans="1:22" ht="45" customHeight="1">
      <c r="A11" s="16" t="s">
        <v>151</v>
      </c>
      <c r="B11" s="17" t="s">
        <v>73</v>
      </c>
      <c r="C11" s="16" t="s">
        <v>119</v>
      </c>
      <c r="D11" s="19" t="s">
        <v>75</v>
      </c>
      <c r="E11" s="15" t="s">
        <v>74</v>
      </c>
      <c r="F11" s="16">
        <v>29168210</v>
      </c>
      <c r="G11" s="16" t="s">
        <v>20</v>
      </c>
      <c r="H11" s="16">
        <v>4</v>
      </c>
      <c r="I11" s="53">
        <f t="shared" si="0"/>
        <v>0</v>
      </c>
      <c r="J11" s="53">
        <f t="shared" si="1"/>
        <v>8.25</v>
      </c>
      <c r="K11" s="58">
        <f t="shared" si="2"/>
        <v>8.25</v>
      </c>
      <c r="L11" s="45">
        <f t="shared" si="3"/>
        <v>0</v>
      </c>
      <c r="M11" s="45">
        <f t="shared" si="4"/>
        <v>41.25</v>
      </c>
      <c r="N11" s="45">
        <f t="shared" si="5"/>
        <v>41.25</v>
      </c>
      <c r="O11" s="49">
        <v>0</v>
      </c>
      <c r="P11" s="49">
        <v>33</v>
      </c>
      <c r="Q11" s="46">
        <f t="shared" si="6"/>
        <v>33</v>
      </c>
      <c r="R11" s="33" t="s">
        <v>220</v>
      </c>
      <c r="S11" s="16" t="s">
        <v>219</v>
      </c>
      <c r="T11" s="16" t="s">
        <v>95</v>
      </c>
      <c r="U11" s="35" t="s">
        <v>93</v>
      </c>
      <c r="V11" s="16" t="s">
        <v>94</v>
      </c>
    </row>
    <row r="12" spans="1:22" s="40" customFormat="1" ht="45" customHeight="1">
      <c r="A12" s="28" t="s">
        <v>152</v>
      </c>
      <c r="B12" s="38" t="s">
        <v>73</v>
      </c>
      <c r="C12" s="28" t="s">
        <v>119</v>
      </c>
      <c r="D12" s="19" t="s">
        <v>72</v>
      </c>
      <c r="E12" s="27" t="s">
        <v>71</v>
      </c>
      <c r="F12" s="28">
        <v>29223889</v>
      </c>
      <c r="G12" s="28" t="s">
        <v>20</v>
      </c>
      <c r="H12" s="28">
        <v>4</v>
      </c>
      <c r="I12" s="53">
        <f t="shared" si="0"/>
        <v>0</v>
      </c>
      <c r="J12" s="53">
        <f t="shared" si="1"/>
        <v>8.25</v>
      </c>
      <c r="K12" s="58">
        <f t="shared" si="2"/>
        <v>8.25</v>
      </c>
      <c r="L12" s="45">
        <f t="shared" si="3"/>
        <v>0</v>
      </c>
      <c r="M12" s="45">
        <f t="shared" si="4"/>
        <v>41.25</v>
      </c>
      <c r="N12" s="45">
        <f t="shared" si="5"/>
        <v>41.25</v>
      </c>
      <c r="O12" s="50">
        <v>0</v>
      </c>
      <c r="P12" s="50">
        <v>33</v>
      </c>
      <c r="Q12" s="51">
        <f t="shared" si="6"/>
        <v>33</v>
      </c>
      <c r="R12" s="33" t="s">
        <v>220</v>
      </c>
      <c r="S12" s="16" t="s">
        <v>219</v>
      </c>
      <c r="T12" s="28" t="s">
        <v>95</v>
      </c>
      <c r="U12" s="39" t="s">
        <v>93</v>
      </c>
      <c r="V12" s="28" t="s">
        <v>94</v>
      </c>
    </row>
    <row r="13" spans="1:22" ht="45" customHeight="1">
      <c r="A13" s="16" t="s">
        <v>153</v>
      </c>
      <c r="B13" s="17" t="s">
        <v>68</v>
      </c>
      <c r="C13" s="16" t="s">
        <v>8</v>
      </c>
      <c r="D13" s="19" t="s">
        <v>67</v>
      </c>
      <c r="E13" s="15" t="s">
        <v>66</v>
      </c>
      <c r="F13" s="16">
        <v>11937912</v>
      </c>
      <c r="G13" s="16" t="s">
        <v>20</v>
      </c>
      <c r="H13" s="16">
        <v>12</v>
      </c>
      <c r="I13" s="53">
        <f t="shared" si="0"/>
        <v>0</v>
      </c>
      <c r="J13" s="53">
        <f t="shared" si="1"/>
        <v>229.25</v>
      </c>
      <c r="K13" s="58">
        <f t="shared" si="2"/>
        <v>229.25</v>
      </c>
      <c r="L13" s="45">
        <f t="shared" si="3"/>
        <v>0</v>
      </c>
      <c r="M13" s="45">
        <f t="shared" si="4"/>
        <v>1146.25</v>
      </c>
      <c r="N13" s="45">
        <f t="shared" si="5"/>
        <v>1146.25</v>
      </c>
      <c r="O13" s="49">
        <v>0</v>
      </c>
      <c r="P13" s="49">
        <v>917</v>
      </c>
      <c r="Q13" s="46">
        <f t="shared" si="6"/>
        <v>917</v>
      </c>
      <c r="R13" s="33" t="s">
        <v>220</v>
      </c>
      <c r="S13" s="16" t="s">
        <v>219</v>
      </c>
      <c r="T13" s="16" t="s">
        <v>95</v>
      </c>
      <c r="U13" s="35" t="s">
        <v>93</v>
      </c>
      <c r="V13" s="16" t="s">
        <v>94</v>
      </c>
    </row>
    <row r="14" spans="1:22" ht="45" customHeight="1">
      <c r="A14" s="16" t="s">
        <v>154</v>
      </c>
      <c r="B14" s="17" t="s">
        <v>65</v>
      </c>
      <c r="C14" s="16" t="s">
        <v>6</v>
      </c>
      <c r="D14" s="19" t="s">
        <v>64</v>
      </c>
      <c r="E14" s="15" t="s">
        <v>63</v>
      </c>
      <c r="F14" s="16">
        <v>807873</v>
      </c>
      <c r="G14" s="16" t="s">
        <v>20</v>
      </c>
      <c r="H14" s="16">
        <v>30</v>
      </c>
      <c r="I14" s="53">
        <f t="shared" si="0"/>
        <v>0</v>
      </c>
      <c r="J14" s="53">
        <f t="shared" si="1"/>
        <v>61.75</v>
      </c>
      <c r="K14" s="58">
        <f t="shared" si="2"/>
        <v>61.75</v>
      </c>
      <c r="L14" s="45">
        <f t="shared" si="3"/>
        <v>0</v>
      </c>
      <c r="M14" s="45">
        <f t="shared" si="4"/>
        <v>308.75</v>
      </c>
      <c r="N14" s="45">
        <f t="shared" si="5"/>
        <v>308.75</v>
      </c>
      <c r="O14" s="49">
        <v>0</v>
      </c>
      <c r="P14" s="49">
        <v>247</v>
      </c>
      <c r="Q14" s="46">
        <f t="shared" si="6"/>
        <v>247</v>
      </c>
      <c r="R14" s="33" t="s">
        <v>220</v>
      </c>
      <c r="S14" s="16" t="s">
        <v>219</v>
      </c>
      <c r="T14" s="16" t="s">
        <v>95</v>
      </c>
      <c r="U14" s="35" t="s">
        <v>93</v>
      </c>
      <c r="V14" s="16" t="s">
        <v>94</v>
      </c>
    </row>
    <row r="15" spans="1:22" ht="45" customHeight="1">
      <c r="A15" s="16" t="s">
        <v>155</v>
      </c>
      <c r="B15" s="17" t="s">
        <v>60</v>
      </c>
      <c r="C15" s="16" t="s">
        <v>9</v>
      </c>
      <c r="D15" s="19" t="s">
        <v>59</v>
      </c>
      <c r="E15" s="15" t="s">
        <v>58</v>
      </c>
      <c r="F15" s="16">
        <v>85475264</v>
      </c>
      <c r="G15" s="16" t="s">
        <v>20</v>
      </c>
      <c r="H15" s="16">
        <v>4</v>
      </c>
      <c r="I15" s="53">
        <f t="shared" si="0"/>
        <v>15.75</v>
      </c>
      <c r="J15" s="53">
        <f t="shared" si="1"/>
        <v>97.5</v>
      </c>
      <c r="K15" s="58">
        <f t="shared" si="2"/>
        <v>113.25</v>
      </c>
      <c r="L15" s="45">
        <f t="shared" si="3"/>
        <v>78.75</v>
      </c>
      <c r="M15" s="45">
        <f t="shared" si="4"/>
        <v>487.5</v>
      </c>
      <c r="N15" s="45">
        <f t="shared" si="5"/>
        <v>566.25</v>
      </c>
      <c r="O15" s="49">
        <v>63</v>
      </c>
      <c r="P15" s="49">
        <v>390</v>
      </c>
      <c r="Q15" s="46">
        <f t="shared" si="6"/>
        <v>453</v>
      </c>
      <c r="R15" s="33" t="s">
        <v>220</v>
      </c>
      <c r="S15" s="16" t="s">
        <v>219</v>
      </c>
      <c r="T15" s="16" t="s">
        <v>95</v>
      </c>
      <c r="U15" s="35" t="s">
        <v>93</v>
      </c>
      <c r="V15" s="16" t="s">
        <v>94</v>
      </c>
    </row>
    <row r="16" spans="1:22" ht="45" customHeight="1">
      <c r="A16" s="16" t="s">
        <v>156</v>
      </c>
      <c r="B16" s="38" t="s">
        <v>52</v>
      </c>
      <c r="C16" s="16" t="s">
        <v>7</v>
      </c>
      <c r="D16" s="19" t="s">
        <v>51</v>
      </c>
      <c r="E16" s="15" t="s">
        <v>50</v>
      </c>
      <c r="F16" s="16">
        <v>29258946</v>
      </c>
      <c r="G16" s="16" t="s">
        <v>20</v>
      </c>
      <c r="H16" s="16">
        <v>4</v>
      </c>
      <c r="I16" s="53">
        <f t="shared" si="0"/>
        <v>0</v>
      </c>
      <c r="J16" s="53">
        <f t="shared" si="1"/>
        <v>10.25</v>
      </c>
      <c r="K16" s="58">
        <f t="shared" si="2"/>
        <v>10.25</v>
      </c>
      <c r="L16" s="45">
        <f t="shared" si="3"/>
        <v>0</v>
      </c>
      <c r="M16" s="45">
        <f t="shared" si="4"/>
        <v>51.25</v>
      </c>
      <c r="N16" s="45">
        <f t="shared" si="5"/>
        <v>51.25</v>
      </c>
      <c r="O16" s="49">
        <v>0</v>
      </c>
      <c r="P16" s="49">
        <v>41</v>
      </c>
      <c r="Q16" s="46">
        <f t="shared" si="6"/>
        <v>41</v>
      </c>
      <c r="R16" s="33" t="s">
        <v>220</v>
      </c>
      <c r="S16" s="16" t="s">
        <v>219</v>
      </c>
      <c r="T16" s="16" t="s">
        <v>95</v>
      </c>
      <c r="U16" s="35" t="s">
        <v>93</v>
      </c>
      <c r="V16" s="16" t="s">
        <v>94</v>
      </c>
    </row>
    <row r="17" spans="1:22" ht="45" customHeight="1">
      <c r="A17" s="16" t="s">
        <v>157</v>
      </c>
      <c r="B17" s="17" t="s">
        <v>49</v>
      </c>
      <c r="C17" s="16" t="s">
        <v>13</v>
      </c>
      <c r="D17" s="19" t="s">
        <v>48</v>
      </c>
      <c r="E17" s="15" t="s">
        <v>47</v>
      </c>
      <c r="F17" s="16">
        <v>9781695</v>
      </c>
      <c r="G17" s="16" t="s">
        <v>4</v>
      </c>
      <c r="H17" s="16">
        <v>12</v>
      </c>
      <c r="I17" s="53">
        <f t="shared" si="0"/>
        <v>270.75</v>
      </c>
      <c r="J17" s="53">
        <f t="shared" si="1"/>
        <v>707.25</v>
      </c>
      <c r="K17" s="58">
        <f t="shared" si="2"/>
        <v>978</v>
      </c>
      <c r="L17" s="45">
        <f t="shared" si="3"/>
        <v>1353.75</v>
      </c>
      <c r="M17" s="45">
        <f t="shared" si="4"/>
        <v>3536.25</v>
      </c>
      <c r="N17" s="45">
        <f t="shared" si="5"/>
        <v>4890</v>
      </c>
      <c r="O17" s="49">
        <v>1083</v>
      </c>
      <c r="P17" s="49">
        <v>2829</v>
      </c>
      <c r="Q17" s="46">
        <f t="shared" si="6"/>
        <v>3912</v>
      </c>
      <c r="R17" s="33" t="s">
        <v>220</v>
      </c>
      <c r="S17" s="16" t="s">
        <v>219</v>
      </c>
      <c r="T17" s="16" t="s">
        <v>95</v>
      </c>
      <c r="U17" s="35" t="s">
        <v>93</v>
      </c>
      <c r="V17" s="16" t="s">
        <v>94</v>
      </c>
    </row>
    <row r="18" spans="1:22" ht="45" customHeight="1">
      <c r="A18" s="16" t="s">
        <v>158</v>
      </c>
      <c r="B18" s="17" t="s">
        <v>46</v>
      </c>
      <c r="C18" s="16" t="s">
        <v>12</v>
      </c>
      <c r="D18" s="19" t="s">
        <v>45</v>
      </c>
      <c r="E18" s="15" t="s">
        <v>44</v>
      </c>
      <c r="F18" s="16">
        <v>9683627</v>
      </c>
      <c r="G18" s="16" t="s">
        <v>20</v>
      </c>
      <c r="H18" s="16">
        <v>12</v>
      </c>
      <c r="I18" s="53">
        <f t="shared" si="0"/>
        <v>0</v>
      </c>
      <c r="J18" s="53">
        <f t="shared" si="1"/>
        <v>155.25</v>
      </c>
      <c r="K18" s="58">
        <f t="shared" si="2"/>
        <v>155.25</v>
      </c>
      <c r="L18" s="45">
        <f t="shared" si="3"/>
        <v>0</v>
      </c>
      <c r="M18" s="45">
        <f t="shared" si="4"/>
        <v>776.25</v>
      </c>
      <c r="N18" s="45">
        <f t="shared" si="5"/>
        <v>776.25</v>
      </c>
      <c r="O18" s="49">
        <v>0</v>
      </c>
      <c r="P18" s="49">
        <v>621</v>
      </c>
      <c r="Q18" s="46">
        <f t="shared" si="6"/>
        <v>621</v>
      </c>
      <c r="R18" s="33" t="s">
        <v>220</v>
      </c>
      <c r="S18" s="16" t="s">
        <v>219</v>
      </c>
      <c r="T18" s="16" t="s">
        <v>95</v>
      </c>
      <c r="U18" s="35" t="s">
        <v>93</v>
      </c>
      <c r="V18" s="16" t="s">
        <v>94</v>
      </c>
    </row>
    <row r="19" spans="1:22" ht="45" customHeight="1">
      <c r="A19" s="16" t="s">
        <v>159</v>
      </c>
      <c r="B19" s="17" t="s">
        <v>198</v>
      </c>
      <c r="C19" s="18" t="s">
        <v>175</v>
      </c>
      <c r="D19" s="19" t="s">
        <v>176</v>
      </c>
      <c r="E19" s="15" t="s">
        <v>136</v>
      </c>
      <c r="F19" s="16">
        <v>30991712</v>
      </c>
      <c r="G19" s="16" t="s">
        <v>4</v>
      </c>
      <c r="H19" s="16">
        <v>4</v>
      </c>
      <c r="I19" s="53">
        <f t="shared" si="0"/>
        <v>0</v>
      </c>
      <c r="J19" s="53">
        <f t="shared" si="1"/>
        <v>2791.25</v>
      </c>
      <c r="K19" s="58">
        <f t="shared" si="2"/>
        <v>2791.25</v>
      </c>
      <c r="L19" s="45">
        <f t="shared" si="3"/>
        <v>0</v>
      </c>
      <c r="M19" s="45">
        <f t="shared" si="4"/>
        <v>13956.25</v>
      </c>
      <c r="N19" s="45">
        <f t="shared" si="5"/>
        <v>13956.25</v>
      </c>
      <c r="O19" s="49">
        <v>0</v>
      </c>
      <c r="P19" s="49">
        <v>11165</v>
      </c>
      <c r="Q19" s="46">
        <f t="shared" si="6"/>
        <v>11165</v>
      </c>
      <c r="R19" s="33" t="s">
        <v>220</v>
      </c>
      <c r="S19" s="16" t="s">
        <v>219</v>
      </c>
      <c r="T19" s="16" t="s">
        <v>95</v>
      </c>
      <c r="U19" s="35" t="s">
        <v>93</v>
      </c>
      <c r="V19" s="16" t="s">
        <v>94</v>
      </c>
    </row>
    <row r="20" spans="1:22" ht="59.25" customHeight="1">
      <c r="A20" s="16" t="s">
        <v>160</v>
      </c>
      <c r="B20" s="17" t="s">
        <v>199</v>
      </c>
      <c r="C20" s="18" t="s">
        <v>177</v>
      </c>
      <c r="D20" s="19" t="s">
        <v>178</v>
      </c>
      <c r="E20" s="15" t="s">
        <v>137</v>
      </c>
      <c r="F20" s="16">
        <v>10983301</v>
      </c>
      <c r="G20" s="16" t="s">
        <v>4</v>
      </c>
      <c r="H20" s="16">
        <v>12</v>
      </c>
      <c r="I20" s="53">
        <f t="shared" si="0"/>
        <v>0</v>
      </c>
      <c r="J20" s="53">
        <f t="shared" si="1"/>
        <v>1070.75</v>
      </c>
      <c r="K20" s="58">
        <f t="shared" si="2"/>
        <v>1070.75</v>
      </c>
      <c r="L20" s="45">
        <f t="shared" si="3"/>
        <v>0</v>
      </c>
      <c r="M20" s="45">
        <f t="shared" si="4"/>
        <v>5353.75</v>
      </c>
      <c r="N20" s="45">
        <f t="shared" si="5"/>
        <v>5353.75</v>
      </c>
      <c r="O20" s="49">
        <v>0</v>
      </c>
      <c r="P20" s="49">
        <v>4283</v>
      </c>
      <c r="Q20" s="46">
        <f t="shared" si="6"/>
        <v>4283</v>
      </c>
      <c r="R20" s="33" t="s">
        <v>220</v>
      </c>
      <c r="S20" s="16" t="s">
        <v>219</v>
      </c>
      <c r="T20" s="16" t="s">
        <v>95</v>
      </c>
      <c r="U20" s="42" t="s">
        <v>183</v>
      </c>
      <c r="V20" s="16" t="s">
        <v>94</v>
      </c>
    </row>
    <row r="21" spans="1:22" ht="64.5" customHeight="1">
      <c r="A21" s="16" t="s">
        <v>161</v>
      </c>
      <c r="B21" s="17" t="s">
        <v>199</v>
      </c>
      <c r="C21" s="18" t="s">
        <v>177</v>
      </c>
      <c r="D21" s="19" t="s">
        <v>179</v>
      </c>
      <c r="E21" s="15" t="s">
        <v>138</v>
      </c>
      <c r="F21" s="16">
        <v>83639438</v>
      </c>
      <c r="G21" s="16" t="s">
        <v>4</v>
      </c>
      <c r="H21" s="16">
        <v>4</v>
      </c>
      <c r="I21" s="53">
        <f t="shared" si="0"/>
        <v>0</v>
      </c>
      <c r="J21" s="53">
        <f t="shared" si="1"/>
        <v>368.75</v>
      </c>
      <c r="K21" s="58">
        <f t="shared" si="2"/>
        <v>368.75</v>
      </c>
      <c r="L21" s="45">
        <f t="shared" si="3"/>
        <v>0</v>
      </c>
      <c r="M21" s="45">
        <f t="shared" si="4"/>
        <v>1843.75</v>
      </c>
      <c r="N21" s="45">
        <f t="shared" si="5"/>
        <v>1843.75</v>
      </c>
      <c r="O21" s="49">
        <v>0</v>
      </c>
      <c r="P21" s="49">
        <v>1475</v>
      </c>
      <c r="Q21" s="46">
        <f t="shared" si="6"/>
        <v>1475</v>
      </c>
      <c r="R21" s="33" t="s">
        <v>220</v>
      </c>
      <c r="S21" s="16" t="s">
        <v>219</v>
      </c>
      <c r="T21" s="16" t="s">
        <v>95</v>
      </c>
      <c r="U21" s="42" t="s">
        <v>183</v>
      </c>
      <c r="V21" s="16" t="s">
        <v>94</v>
      </c>
    </row>
    <row r="22" spans="1:22" ht="45" customHeight="1">
      <c r="A22" s="16" t="s">
        <v>162</v>
      </c>
      <c r="B22" s="17" t="s">
        <v>96</v>
      </c>
      <c r="C22" s="18" t="s">
        <v>111</v>
      </c>
      <c r="D22" s="21" t="s">
        <v>110</v>
      </c>
      <c r="E22" s="22" t="s">
        <v>102</v>
      </c>
      <c r="F22" s="23">
        <v>97726727</v>
      </c>
      <c r="G22" s="23" t="s">
        <v>43</v>
      </c>
      <c r="H22" s="23">
        <v>40</v>
      </c>
      <c r="I22" s="53">
        <f t="shared" si="0"/>
        <v>0</v>
      </c>
      <c r="J22" s="53">
        <f t="shared" si="1"/>
        <v>6360.25</v>
      </c>
      <c r="K22" s="58">
        <f t="shared" si="2"/>
        <v>6360.25</v>
      </c>
      <c r="L22" s="45">
        <f>I22*5</f>
        <v>0</v>
      </c>
      <c r="M22" s="45">
        <f t="shared" si="4"/>
        <v>31801.25</v>
      </c>
      <c r="N22" s="45">
        <f t="shared" si="5"/>
        <v>31801.25</v>
      </c>
      <c r="O22" s="52">
        <v>0</v>
      </c>
      <c r="P22" s="52">
        <v>25441</v>
      </c>
      <c r="Q22" s="53">
        <v>25441</v>
      </c>
      <c r="R22" s="33" t="s">
        <v>220</v>
      </c>
      <c r="S22" s="16" t="s">
        <v>219</v>
      </c>
      <c r="T22" s="16" t="s">
        <v>95</v>
      </c>
      <c r="U22" s="41" t="s">
        <v>108</v>
      </c>
      <c r="V22" s="16" t="s">
        <v>109</v>
      </c>
    </row>
    <row r="23" spans="1:22" ht="45" customHeight="1">
      <c r="A23" s="16" t="s">
        <v>163</v>
      </c>
      <c r="B23" s="38" t="s">
        <v>97</v>
      </c>
      <c r="C23" s="28" t="s">
        <v>112</v>
      </c>
      <c r="D23" s="24">
        <v>45930001</v>
      </c>
      <c r="E23" s="15" t="s">
        <v>103</v>
      </c>
      <c r="F23" s="16">
        <v>15346244</v>
      </c>
      <c r="G23" s="16" t="s">
        <v>20</v>
      </c>
      <c r="H23" s="16">
        <v>17</v>
      </c>
      <c r="I23" s="53">
        <f t="shared" si="0"/>
        <v>0</v>
      </c>
      <c r="J23" s="53">
        <f t="shared" si="1"/>
        <v>1169</v>
      </c>
      <c r="K23" s="58">
        <f t="shared" si="2"/>
        <v>1169</v>
      </c>
      <c r="L23" s="45">
        <f t="shared" si="3"/>
        <v>0</v>
      </c>
      <c r="M23" s="45">
        <f t="shared" si="4"/>
        <v>5845</v>
      </c>
      <c r="N23" s="45">
        <f t="shared" si="5"/>
        <v>5845</v>
      </c>
      <c r="O23" s="52">
        <v>0</v>
      </c>
      <c r="P23" s="52">
        <v>4676</v>
      </c>
      <c r="Q23" s="53">
        <v>4676</v>
      </c>
      <c r="R23" s="33" t="s">
        <v>220</v>
      </c>
      <c r="S23" s="16" t="s">
        <v>219</v>
      </c>
      <c r="T23" s="16" t="s">
        <v>95</v>
      </c>
      <c r="U23" s="41" t="s">
        <v>108</v>
      </c>
      <c r="V23" s="16" t="s">
        <v>109</v>
      </c>
    </row>
    <row r="24" spans="1:22" ht="45" customHeight="1">
      <c r="A24" s="16" t="s">
        <v>164</v>
      </c>
      <c r="B24" s="38" t="s">
        <v>98</v>
      </c>
      <c r="C24" s="28" t="s">
        <v>113</v>
      </c>
      <c r="D24" s="25">
        <v>46175127</v>
      </c>
      <c r="E24" s="22" t="s">
        <v>104</v>
      </c>
      <c r="F24" s="23">
        <v>14552380</v>
      </c>
      <c r="G24" s="23" t="s">
        <v>20</v>
      </c>
      <c r="H24" s="23">
        <v>24</v>
      </c>
      <c r="I24" s="53">
        <f t="shared" si="0"/>
        <v>0</v>
      </c>
      <c r="J24" s="53">
        <f t="shared" si="1"/>
        <v>1827.5</v>
      </c>
      <c r="K24" s="58">
        <f t="shared" si="2"/>
        <v>1827.5</v>
      </c>
      <c r="L24" s="45">
        <f t="shared" si="3"/>
        <v>0</v>
      </c>
      <c r="M24" s="45">
        <f t="shared" si="4"/>
        <v>9137.5</v>
      </c>
      <c r="N24" s="45">
        <f t="shared" si="5"/>
        <v>9137.5</v>
      </c>
      <c r="O24" s="52">
        <v>0</v>
      </c>
      <c r="P24" s="52">
        <v>7310</v>
      </c>
      <c r="Q24" s="53">
        <v>7310</v>
      </c>
      <c r="R24" s="33" t="s">
        <v>220</v>
      </c>
      <c r="S24" s="16" t="s">
        <v>219</v>
      </c>
      <c r="T24" s="16" t="s">
        <v>95</v>
      </c>
      <c r="U24" s="41" t="s">
        <v>108</v>
      </c>
      <c r="V24" s="16" t="s">
        <v>109</v>
      </c>
    </row>
    <row r="25" spans="1:22" ht="45" customHeight="1">
      <c r="A25" s="16" t="s">
        <v>165</v>
      </c>
      <c r="B25" s="38" t="s">
        <v>99</v>
      </c>
      <c r="C25" s="28" t="s">
        <v>114</v>
      </c>
      <c r="D25" s="24">
        <v>47341099</v>
      </c>
      <c r="E25" s="15" t="s">
        <v>105</v>
      </c>
      <c r="F25" s="16">
        <v>14832402</v>
      </c>
      <c r="G25" s="16" t="s">
        <v>4</v>
      </c>
      <c r="H25" s="16">
        <v>12</v>
      </c>
      <c r="I25" s="53">
        <f t="shared" si="0"/>
        <v>0</v>
      </c>
      <c r="J25" s="53">
        <f t="shared" si="1"/>
        <v>4112.25</v>
      </c>
      <c r="K25" s="58">
        <f t="shared" si="2"/>
        <v>4112.25</v>
      </c>
      <c r="L25" s="45">
        <f t="shared" si="3"/>
        <v>0</v>
      </c>
      <c r="M25" s="45">
        <f t="shared" si="4"/>
        <v>20561.25</v>
      </c>
      <c r="N25" s="45">
        <f t="shared" si="5"/>
        <v>20561.25</v>
      </c>
      <c r="O25" s="52">
        <v>0</v>
      </c>
      <c r="P25" s="52">
        <v>16449</v>
      </c>
      <c r="Q25" s="53">
        <v>16449</v>
      </c>
      <c r="R25" s="33" t="s">
        <v>220</v>
      </c>
      <c r="S25" s="16" t="s">
        <v>219</v>
      </c>
      <c r="T25" s="16" t="s">
        <v>95</v>
      </c>
      <c r="U25" s="41" t="s">
        <v>108</v>
      </c>
      <c r="V25" s="16" t="s">
        <v>109</v>
      </c>
    </row>
    <row r="26" spans="1:22" ht="45" customHeight="1">
      <c r="A26" s="16" t="s">
        <v>166</v>
      </c>
      <c r="B26" s="38" t="s">
        <v>100</v>
      </c>
      <c r="C26" s="28" t="s">
        <v>115</v>
      </c>
      <c r="D26" s="24">
        <v>46172001</v>
      </c>
      <c r="E26" s="15" t="s">
        <v>106</v>
      </c>
      <c r="F26" s="16">
        <v>12731009</v>
      </c>
      <c r="G26" s="16" t="s">
        <v>20</v>
      </c>
      <c r="H26" s="16">
        <v>9</v>
      </c>
      <c r="I26" s="53">
        <f t="shared" si="0"/>
        <v>0</v>
      </c>
      <c r="J26" s="53">
        <f t="shared" si="1"/>
        <v>405</v>
      </c>
      <c r="K26" s="58">
        <f t="shared" si="2"/>
        <v>405</v>
      </c>
      <c r="L26" s="45">
        <f t="shared" si="3"/>
        <v>0</v>
      </c>
      <c r="M26" s="45">
        <f t="shared" si="4"/>
        <v>2025</v>
      </c>
      <c r="N26" s="45">
        <f t="shared" si="5"/>
        <v>2025</v>
      </c>
      <c r="O26" s="52">
        <v>0</v>
      </c>
      <c r="P26" s="52">
        <v>1620</v>
      </c>
      <c r="Q26" s="53">
        <v>1620</v>
      </c>
      <c r="R26" s="33" t="s">
        <v>220</v>
      </c>
      <c r="S26" s="16" t="s">
        <v>219</v>
      </c>
      <c r="T26" s="16" t="s">
        <v>95</v>
      </c>
      <c r="U26" s="41" t="s">
        <v>108</v>
      </c>
      <c r="V26" s="16" t="s">
        <v>109</v>
      </c>
    </row>
    <row r="27" spans="1:22" ht="45" customHeight="1">
      <c r="A27" s="16" t="s">
        <v>167</v>
      </c>
      <c r="B27" s="38" t="s">
        <v>101</v>
      </c>
      <c r="C27" s="38" t="s">
        <v>116</v>
      </c>
      <c r="D27" s="20" t="s">
        <v>122</v>
      </c>
      <c r="E27" s="15" t="s">
        <v>107</v>
      </c>
      <c r="F27" s="16">
        <v>97726904</v>
      </c>
      <c r="G27" s="16" t="s">
        <v>4</v>
      </c>
      <c r="H27" s="16">
        <v>45</v>
      </c>
      <c r="I27" s="53">
        <f t="shared" si="0"/>
        <v>0</v>
      </c>
      <c r="J27" s="53">
        <f t="shared" si="1"/>
        <v>4022.75</v>
      </c>
      <c r="K27" s="58">
        <f t="shared" si="2"/>
        <v>4022.75</v>
      </c>
      <c r="L27" s="45">
        <f t="shared" si="3"/>
        <v>0</v>
      </c>
      <c r="M27" s="45">
        <f t="shared" si="4"/>
        <v>20113.75</v>
      </c>
      <c r="N27" s="45">
        <f t="shared" si="5"/>
        <v>20113.75</v>
      </c>
      <c r="O27" s="52">
        <v>0</v>
      </c>
      <c r="P27" s="52">
        <v>16091</v>
      </c>
      <c r="Q27" s="53">
        <v>16091</v>
      </c>
      <c r="R27" s="33" t="s">
        <v>220</v>
      </c>
      <c r="S27" s="16" t="s">
        <v>219</v>
      </c>
      <c r="T27" s="16" t="s">
        <v>95</v>
      </c>
      <c r="U27" s="41" t="s">
        <v>108</v>
      </c>
      <c r="V27" s="16" t="s">
        <v>109</v>
      </c>
    </row>
    <row r="28" spans="1:22" ht="45" customHeight="1">
      <c r="A28" s="16" t="s">
        <v>168</v>
      </c>
      <c r="B28" s="38" t="s">
        <v>70</v>
      </c>
      <c r="C28" s="28" t="s">
        <v>5</v>
      </c>
      <c r="D28" s="26">
        <v>40003000006</v>
      </c>
      <c r="E28" s="27" t="s">
        <v>69</v>
      </c>
      <c r="F28" s="28">
        <v>12835619</v>
      </c>
      <c r="G28" s="28" t="s">
        <v>20</v>
      </c>
      <c r="H28" s="16">
        <v>12</v>
      </c>
      <c r="I28" s="53">
        <f t="shared" si="0"/>
        <v>0</v>
      </c>
      <c r="J28" s="53">
        <f t="shared" si="1"/>
        <v>2151.25</v>
      </c>
      <c r="K28" s="58">
        <f t="shared" si="2"/>
        <v>2151.25</v>
      </c>
      <c r="L28" s="45">
        <f>I28*5</f>
        <v>0</v>
      </c>
      <c r="M28" s="45">
        <f t="shared" si="4"/>
        <v>10756.25</v>
      </c>
      <c r="N28" s="45">
        <f t="shared" si="5"/>
        <v>10756.25</v>
      </c>
      <c r="O28" s="52">
        <v>0</v>
      </c>
      <c r="P28" s="52">
        <v>8605</v>
      </c>
      <c r="Q28" s="53">
        <v>8605</v>
      </c>
      <c r="R28" s="33" t="s">
        <v>220</v>
      </c>
      <c r="S28" s="16" t="s">
        <v>219</v>
      </c>
      <c r="T28" s="16" t="s">
        <v>95</v>
      </c>
      <c r="U28" s="41" t="s">
        <v>108</v>
      </c>
      <c r="V28" s="16" t="s">
        <v>109</v>
      </c>
    </row>
    <row r="29" spans="1:22" ht="45" customHeight="1">
      <c r="A29" s="16" t="s">
        <v>169</v>
      </c>
      <c r="B29" s="38" t="s">
        <v>62</v>
      </c>
      <c r="C29" s="28" t="s">
        <v>9</v>
      </c>
      <c r="D29" s="24">
        <v>40003000005</v>
      </c>
      <c r="E29" s="15" t="s">
        <v>61</v>
      </c>
      <c r="F29" s="16">
        <v>15288623</v>
      </c>
      <c r="G29" s="16" t="s">
        <v>4</v>
      </c>
      <c r="H29" s="16">
        <v>15</v>
      </c>
      <c r="I29" s="53">
        <f t="shared" si="0"/>
        <v>175.5</v>
      </c>
      <c r="J29" s="53">
        <f t="shared" si="1"/>
        <v>818</v>
      </c>
      <c r="K29" s="58">
        <f t="shared" si="2"/>
        <v>993.5</v>
      </c>
      <c r="L29" s="45">
        <f t="shared" si="3"/>
        <v>877.5</v>
      </c>
      <c r="M29" s="45">
        <f t="shared" si="4"/>
        <v>4090</v>
      </c>
      <c r="N29" s="45">
        <f t="shared" si="5"/>
        <v>4967.5</v>
      </c>
      <c r="O29" s="52">
        <v>702</v>
      </c>
      <c r="P29" s="52">
        <v>3272</v>
      </c>
      <c r="Q29" s="53">
        <v>3974</v>
      </c>
      <c r="R29" s="33" t="s">
        <v>220</v>
      </c>
      <c r="S29" s="16" t="s">
        <v>219</v>
      </c>
      <c r="T29" s="16" t="s">
        <v>95</v>
      </c>
      <c r="U29" s="41" t="s">
        <v>108</v>
      </c>
      <c r="V29" s="16" t="s">
        <v>109</v>
      </c>
    </row>
    <row r="30" spans="1:22" ht="45" customHeight="1">
      <c r="A30" s="16" t="s">
        <v>170</v>
      </c>
      <c r="B30" s="38" t="s">
        <v>57</v>
      </c>
      <c r="C30" s="28" t="s">
        <v>11</v>
      </c>
      <c r="D30" s="24">
        <v>40003000003</v>
      </c>
      <c r="E30" s="15" t="s">
        <v>56</v>
      </c>
      <c r="F30" s="16">
        <v>15288957</v>
      </c>
      <c r="G30" s="16" t="s">
        <v>4</v>
      </c>
      <c r="H30" s="16">
        <v>15</v>
      </c>
      <c r="I30" s="53">
        <f t="shared" si="0"/>
        <v>352.25</v>
      </c>
      <c r="J30" s="53">
        <f t="shared" si="1"/>
        <v>755.25</v>
      </c>
      <c r="K30" s="58">
        <f t="shared" si="2"/>
        <v>1107.5</v>
      </c>
      <c r="L30" s="45">
        <f t="shared" si="3"/>
        <v>1761.25</v>
      </c>
      <c r="M30" s="45">
        <f t="shared" si="4"/>
        <v>3776.25</v>
      </c>
      <c r="N30" s="45">
        <f t="shared" si="5"/>
        <v>5537.5</v>
      </c>
      <c r="O30" s="52">
        <v>1409</v>
      </c>
      <c r="P30" s="52">
        <v>3021</v>
      </c>
      <c r="Q30" s="53">
        <v>4430</v>
      </c>
      <c r="R30" s="33" t="s">
        <v>220</v>
      </c>
      <c r="S30" s="16" t="s">
        <v>219</v>
      </c>
      <c r="T30" s="16" t="s">
        <v>95</v>
      </c>
      <c r="U30" s="41" t="s">
        <v>108</v>
      </c>
      <c r="V30" s="16" t="s">
        <v>109</v>
      </c>
    </row>
    <row r="31" spans="1:22" ht="45" customHeight="1">
      <c r="A31" s="16" t="s">
        <v>171</v>
      </c>
      <c r="B31" s="38" t="s">
        <v>193</v>
      </c>
      <c r="C31" s="28" t="s">
        <v>121</v>
      </c>
      <c r="D31" s="24" t="s">
        <v>192</v>
      </c>
      <c r="E31" s="37" t="s">
        <v>191</v>
      </c>
      <c r="F31" s="16">
        <v>9853067</v>
      </c>
      <c r="G31" s="16" t="s">
        <v>4</v>
      </c>
      <c r="H31" s="16">
        <v>12</v>
      </c>
      <c r="I31" s="53">
        <f t="shared" si="0"/>
        <v>197.5</v>
      </c>
      <c r="J31" s="53">
        <f t="shared" si="1"/>
        <v>510</v>
      </c>
      <c r="K31" s="58">
        <f t="shared" si="2"/>
        <v>707.5</v>
      </c>
      <c r="L31" s="45">
        <f t="shared" si="3"/>
        <v>987.5</v>
      </c>
      <c r="M31" s="45">
        <f t="shared" si="4"/>
        <v>2550</v>
      </c>
      <c r="N31" s="45">
        <f t="shared" si="5"/>
        <v>3537.5</v>
      </c>
      <c r="O31" s="52">
        <v>790</v>
      </c>
      <c r="P31" s="52">
        <v>2040</v>
      </c>
      <c r="Q31" s="53">
        <v>2830</v>
      </c>
      <c r="R31" s="33" t="s">
        <v>220</v>
      </c>
      <c r="S31" s="16" t="s">
        <v>219</v>
      </c>
      <c r="T31" s="16" t="s">
        <v>190</v>
      </c>
      <c r="U31" s="41" t="str">
        <f t="shared" ref="U31:V31" si="7">U30</f>
        <v>Chmielnickie Centrum Kultury, ul. Starobuska 10, 26-020 Chmielnik</v>
      </c>
      <c r="V31" s="16" t="str">
        <f t="shared" si="7"/>
        <v>NIP 6551316452</v>
      </c>
    </row>
    <row r="32" spans="1:22" ht="45" customHeight="1">
      <c r="A32" s="16" t="s">
        <v>172</v>
      </c>
      <c r="B32" s="38" t="s">
        <v>194</v>
      </c>
      <c r="C32" s="28" t="s">
        <v>195</v>
      </c>
      <c r="D32" s="24" t="s">
        <v>196</v>
      </c>
      <c r="E32" s="37" t="s">
        <v>197</v>
      </c>
      <c r="F32" s="16">
        <v>93167732</v>
      </c>
      <c r="G32" s="16" t="s">
        <v>20</v>
      </c>
      <c r="H32" s="16">
        <v>10</v>
      </c>
      <c r="I32" s="53">
        <f t="shared" si="0"/>
        <v>90</v>
      </c>
      <c r="J32" s="53">
        <f t="shared" si="1"/>
        <v>0</v>
      </c>
      <c r="K32" s="58">
        <f t="shared" si="2"/>
        <v>90</v>
      </c>
      <c r="L32" s="45">
        <f t="shared" si="3"/>
        <v>450</v>
      </c>
      <c r="M32" s="45">
        <f t="shared" si="4"/>
        <v>0</v>
      </c>
      <c r="N32" s="45">
        <f t="shared" si="5"/>
        <v>450</v>
      </c>
      <c r="O32" s="52">
        <v>360</v>
      </c>
      <c r="P32" s="52">
        <v>0</v>
      </c>
      <c r="Q32" s="53">
        <v>360</v>
      </c>
      <c r="R32" s="33" t="s">
        <v>220</v>
      </c>
      <c r="S32" s="16" t="s">
        <v>219</v>
      </c>
      <c r="T32" s="16" t="s">
        <v>190</v>
      </c>
      <c r="U32" s="41" t="str">
        <f t="shared" ref="U32:V32" si="8">U30</f>
        <v>Chmielnickie Centrum Kultury, ul. Starobuska 10, 26-020 Chmielnik</v>
      </c>
      <c r="V32" s="16" t="str">
        <f t="shared" si="8"/>
        <v>NIP 6551316452</v>
      </c>
    </row>
    <row r="33" spans="1:22" ht="45" customHeight="1">
      <c r="A33" s="16" t="s">
        <v>173</v>
      </c>
      <c r="B33" s="38" t="s">
        <v>55</v>
      </c>
      <c r="C33" s="28" t="s">
        <v>54</v>
      </c>
      <c r="D33" s="24">
        <v>40003000004</v>
      </c>
      <c r="E33" s="15" t="s">
        <v>53</v>
      </c>
      <c r="F33" s="16">
        <v>10325633</v>
      </c>
      <c r="G33" s="16" t="s">
        <v>4</v>
      </c>
      <c r="H33" s="16">
        <v>12</v>
      </c>
      <c r="I33" s="53">
        <f t="shared" si="0"/>
        <v>133.5</v>
      </c>
      <c r="J33" s="53">
        <f t="shared" si="1"/>
        <v>372.75</v>
      </c>
      <c r="K33" s="58">
        <f t="shared" si="2"/>
        <v>506.25</v>
      </c>
      <c r="L33" s="45">
        <f t="shared" si="3"/>
        <v>667.5</v>
      </c>
      <c r="M33" s="45">
        <f t="shared" si="4"/>
        <v>1863.75</v>
      </c>
      <c r="N33" s="45">
        <f t="shared" si="5"/>
        <v>2531.25</v>
      </c>
      <c r="O33" s="52">
        <v>534</v>
      </c>
      <c r="P33" s="52">
        <v>1491</v>
      </c>
      <c r="Q33" s="53">
        <v>2025</v>
      </c>
      <c r="R33" s="33" t="s">
        <v>220</v>
      </c>
      <c r="S33" s="16" t="s">
        <v>219</v>
      </c>
      <c r="T33" s="16" t="s">
        <v>95</v>
      </c>
      <c r="U33" s="41" t="s">
        <v>108</v>
      </c>
      <c r="V33" s="16" t="s">
        <v>109</v>
      </c>
    </row>
    <row r="34" spans="1:22" ht="45" customHeight="1">
      <c r="A34" s="16" t="s">
        <v>201</v>
      </c>
      <c r="B34" s="38" t="s">
        <v>180</v>
      </c>
      <c r="C34" s="28" t="s">
        <v>10</v>
      </c>
      <c r="D34" s="24">
        <v>40003000016</v>
      </c>
      <c r="E34" s="15" t="s">
        <v>181</v>
      </c>
      <c r="F34" s="16">
        <v>29901217</v>
      </c>
      <c r="G34" s="16" t="s">
        <v>20</v>
      </c>
      <c r="H34" s="16">
        <v>4</v>
      </c>
      <c r="I34" s="53">
        <f t="shared" si="0"/>
        <v>0</v>
      </c>
      <c r="J34" s="53">
        <f t="shared" si="1"/>
        <v>7.25</v>
      </c>
      <c r="K34" s="58">
        <f t="shared" si="2"/>
        <v>7.25</v>
      </c>
      <c r="L34" s="45">
        <f t="shared" si="3"/>
        <v>0</v>
      </c>
      <c r="M34" s="45">
        <f t="shared" si="4"/>
        <v>36.25</v>
      </c>
      <c r="N34" s="45">
        <f t="shared" si="5"/>
        <v>36.25</v>
      </c>
      <c r="O34" s="52">
        <v>0</v>
      </c>
      <c r="P34" s="52">
        <v>29</v>
      </c>
      <c r="Q34" s="53">
        <v>29</v>
      </c>
      <c r="R34" s="33" t="s">
        <v>220</v>
      </c>
      <c r="S34" s="16" t="s">
        <v>219</v>
      </c>
      <c r="T34" s="16" t="s">
        <v>95</v>
      </c>
      <c r="U34" s="41" t="s">
        <v>108</v>
      </c>
      <c r="V34" s="16" t="s">
        <v>109</v>
      </c>
    </row>
    <row r="35" spans="1:22" ht="45" customHeight="1">
      <c r="A35" s="16" t="s">
        <v>202</v>
      </c>
      <c r="B35" s="17" t="s">
        <v>182</v>
      </c>
      <c r="C35" s="18" t="s">
        <v>139</v>
      </c>
      <c r="D35" s="20" t="s">
        <v>140</v>
      </c>
      <c r="E35" s="15" t="s">
        <v>141</v>
      </c>
      <c r="F35" s="16">
        <v>13875289</v>
      </c>
      <c r="G35" s="16" t="s">
        <v>124</v>
      </c>
      <c r="H35" s="16">
        <v>12</v>
      </c>
      <c r="I35" s="53">
        <f t="shared" si="0"/>
        <v>0</v>
      </c>
      <c r="J35" s="53">
        <f t="shared" si="1"/>
        <v>1955.5</v>
      </c>
      <c r="K35" s="58">
        <f t="shared" si="2"/>
        <v>1955.5</v>
      </c>
      <c r="L35" s="45">
        <f t="shared" si="3"/>
        <v>0</v>
      </c>
      <c r="M35" s="45">
        <f t="shared" si="4"/>
        <v>9777.5</v>
      </c>
      <c r="N35" s="45">
        <f t="shared" si="5"/>
        <v>9777.5</v>
      </c>
      <c r="O35" s="52">
        <v>0</v>
      </c>
      <c r="P35" s="52">
        <v>7822</v>
      </c>
      <c r="Q35" s="53">
        <v>7822</v>
      </c>
      <c r="R35" s="33" t="s">
        <v>220</v>
      </c>
      <c r="S35" s="16" t="s">
        <v>219</v>
      </c>
      <c r="T35" s="16" t="s">
        <v>95</v>
      </c>
      <c r="U35" s="36" t="s">
        <v>183</v>
      </c>
      <c r="V35" s="16" t="s">
        <v>94</v>
      </c>
    </row>
    <row r="36" spans="1:22" ht="45" customHeight="1">
      <c r="A36" s="16" t="s">
        <v>203</v>
      </c>
      <c r="B36" s="17" t="s">
        <v>142</v>
      </c>
      <c r="C36" s="16" t="s">
        <v>143</v>
      </c>
      <c r="D36" s="20">
        <v>41218000004</v>
      </c>
      <c r="E36" s="15" t="s">
        <v>144</v>
      </c>
      <c r="F36" s="16">
        <v>31678633</v>
      </c>
      <c r="G36" s="16" t="s">
        <v>124</v>
      </c>
      <c r="H36" s="16">
        <v>4</v>
      </c>
      <c r="I36" s="53">
        <f t="shared" si="0"/>
        <v>0</v>
      </c>
      <c r="J36" s="53">
        <f t="shared" si="1"/>
        <v>1677.75</v>
      </c>
      <c r="K36" s="58">
        <f t="shared" si="2"/>
        <v>1677.75</v>
      </c>
      <c r="L36" s="45">
        <f t="shared" si="3"/>
        <v>0</v>
      </c>
      <c r="M36" s="45">
        <f t="shared" si="4"/>
        <v>8388.75</v>
      </c>
      <c r="N36" s="45">
        <f t="shared" si="5"/>
        <v>8388.75</v>
      </c>
      <c r="O36" s="52">
        <v>0</v>
      </c>
      <c r="P36" s="52">
        <v>6711</v>
      </c>
      <c r="Q36" s="53">
        <v>6711</v>
      </c>
      <c r="R36" s="33" t="s">
        <v>220</v>
      </c>
      <c r="S36" s="16" t="s">
        <v>219</v>
      </c>
      <c r="T36" s="16" t="s">
        <v>95</v>
      </c>
      <c r="U36" s="36" t="s">
        <v>188</v>
      </c>
      <c r="V36" s="16" t="s">
        <v>94</v>
      </c>
    </row>
    <row r="37" spans="1:22" ht="60" customHeight="1">
      <c r="A37" s="16" t="s">
        <v>204</v>
      </c>
      <c r="B37" s="17" t="s">
        <v>184</v>
      </c>
      <c r="C37" s="16" t="s">
        <v>132</v>
      </c>
      <c r="D37" s="24">
        <v>40492000004</v>
      </c>
      <c r="E37" s="15" t="s">
        <v>185</v>
      </c>
      <c r="F37" s="16">
        <v>9927433</v>
      </c>
      <c r="G37" s="16" t="s">
        <v>4</v>
      </c>
      <c r="H37" s="16">
        <v>12</v>
      </c>
      <c r="I37" s="53">
        <f t="shared" si="0"/>
        <v>0</v>
      </c>
      <c r="J37" s="53">
        <f t="shared" si="1"/>
        <v>9.25</v>
      </c>
      <c r="K37" s="58">
        <f t="shared" si="2"/>
        <v>9.25</v>
      </c>
      <c r="L37" s="45">
        <f t="shared" si="3"/>
        <v>0</v>
      </c>
      <c r="M37" s="45">
        <f t="shared" si="4"/>
        <v>46.25</v>
      </c>
      <c r="N37" s="45">
        <f t="shared" si="5"/>
        <v>46.25</v>
      </c>
      <c r="O37" s="52">
        <v>0</v>
      </c>
      <c r="P37" s="52">
        <v>37</v>
      </c>
      <c r="Q37" s="53">
        <v>37</v>
      </c>
      <c r="R37" s="33" t="s">
        <v>220</v>
      </c>
      <c r="S37" s="16" t="s">
        <v>219</v>
      </c>
      <c r="T37" s="16" t="s">
        <v>95</v>
      </c>
      <c r="U37" s="36" t="s">
        <v>189</v>
      </c>
      <c r="V37" s="16" t="s">
        <v>94</v>
      </c>
    </row>
    <row r="38" spans="1:22" ht="73.900000000000006" customHeight="1">
      <c r="A38" s="16" t="s">
        <v>205</v>
      </c>
      <c r="B38" s="17" t="s">
        <v>184</v>
      </c>
      <c r="C38" s="16" t="s">
        <v>132</v>
      </c>
      <c r="D38" s="24">
        <v>40492000005</v>
      </c>
      <c r="E38" s="15" t="s">
        <v>186</v>
      </c>
      <c r="F38" s="16">
        <v>80601034</v>
      </c>
      <c r="G38" s="16" t="s">
        <v>4</v>
      </c>
      <c r="H38" s="16">
        <v>4</v>
      </c>
      <c r="I38" s="53">
        <f t="shared" si="0"/>
        <v>0</v>
      </c>
      <c r="J38" s="53">
        <f t="shared" si="1"/>
        <v>1374.5</v>
      </c>
      <c r="K38" s="58">
        <f t="shared" si="2"/>
        <v>1374.5</v>
      </c>
      <c r="L38" s="45">
        <f t="shared" si="3"/>
        <v>0</v>
      </c>
      <c r="M38" s="45">
        <f t="shared" si="4"/>
        <v>6872.5</v>
      </c>
      <c r="N38" s="45">
        <f t="shared" si="5"/>
        <v>6872.5</v>
      </c>
      <c r="O38" s="52">
        <v>0</v>
      </c>
      <c r="P38" s="52">
        <v>5498</v>
      </c>
      <c r="Q38" s="53">
        <v>5498</v>
      </c>
      <c r="R38" s="33" t="s">
        <v>220</v>
      </c>
      <c r="S38" s="16" t="s">
        <v>219</v>
      </c>
      <c r="T38" s="16" t="s">
        <v>95</v>
      </c>
      <c r="U38" s="36" t="s">
        <v>189</v>
      </c>
      <c r="V38" s="16" t="s">
        <v>94</v>
      </c>
    </row>
    <row r="39" spans="1:22" ht="45" customHeight="1">
      <c r="A39" s="16" t="s">
        <v>206</v>
      </c>
      <c r="B39" s="17" t="s">
        <v>134</v>
      </c>
      <c r="C39" s="16" t="s">
        <v>174</v>
      </c>
      <c r="D39" s="20">
        <v>40005000001</v>
      </c>
      <c r="E39" s="15" t="s">
        <v>133</v>
      </c>
      <c r="F39" s="16">
        <v>9869864</v>
      </c>
      <c r="G39" s="16" t="s">
        <v>4</v>
      </c>
      <c r="H39" s="16">
        <v>15</v>
      </c>
      <c r="I39" s="53">
        <f t="shared" si="0"/>
        <v>0</v>
      </c>
      <c r="J39" s="53">
        <f t="shared" si="1"/>
        <v>3750</v>
      </c>
      <c r="K39" s="58">
        <f t="shared" si="2"/>
        <v>3750</v>
      </c>
      <c r="L39" s="45">
        <f>I39*5</f>
        <v>0</v>
      </c>
      <c r="M39" s="45">
        <f t="shared" si="4"/>
        <v>18750</v>
      </c>
      <c r="N39" s="45">
        <f t="shared" si="5"/>
        <v>18750</v>
      </c>
      <c r="O39" s="52">
        <v>0</v>
      </c>
      <c r="P39" s="54">
        <v>15000</v>
      </c>
      <c r="Q39" s="53">
        <v>15000</v>
      </c>
      <c r="R39" s="33" t="s">
        <v>220</v>
      </c>
      <c r="S39" s="16" t="s">
        <v>219</v>
      </c>
      <c r="T39" s="16" t="s">
        <v>95</v>
      </c>
      <c r="U39" s="36" t="s">
        <v>135</v>
      </c>
      <c r="V39" s="16" t="s">
        <v>94</v>
      </c>
    </row>
    <row r="40" spans="1:22" ht="45" customHeight="1">
      <c r="A40" s="16" t="s">
        <v>207</v>
      </c>
      <c r="B40" s="17" t="s">
        <v>131</v>
      </c>
      <c r="C40" s="16" t="s">
        <v>123</v>
      </c>
      <c r="D40" s="20">
        <v>40071000001</v>
      </c>
      <c r="E40" s="15" t="s">
        <v>126</v>
      </c>
      <c r="F40" s="16">
        <v>91238861</v>
      </c>
      <c r="G40" s="16" t="s">
        <v>4</v>
      </c>
      <c r="H40" s="16">
        <v>30</v>
      </c>
      <c r="I40" s="53">
        <f t="shared" si="0"/>
        <v>0</v>
      </c>
      <c r="J40" s="53">
        <f t="shared" si="1"/>
        <v>4946</v>
      </c>
      <c r="K40" s="58">
        <f t="shared" si="2"/>
        <v>4946</v>
      </c>
      <c r="L40" s="45">
        <f t="shared" si="3"/>
        <v>0</v>
      </c>
      <c r="M40" s="45">
        <f t="shared" si="4"/>
        <v>24730</v>
      </c>
      <c r="N40" s="45">
        <f t="shared" si="5"/>
        <v>24730</v>
      </c>
      <c r="O40" s="52">
        <v>0</v>
      </c>
      <c r="P40" s="52">
        <v>19784</v>
      </c>
      <c r="Q40" s="53">
        <v>19784</v>
      </c>
      <c r="R40" s="33" t="s">
        <v>220</v>
      </c>
      <c r="S40" s="16" t="s">
        <v>219</v>
      </c>
      <c r="T40" s="16" t="s">
        <v>95</v>
      </c>
      <c r="U40" s="36" t="s">
        <v>200</v>
      </c>
      <c r="V40" s="16" t="s">
        <v>94</v>
      </c>
    </row>
    <row r="41" spans="1:22" ht="45" customHeight="1">
      <c r="A41" s="16" t="s">
        <v>208</v>
      </c>
      <c r="B41" s="17" t="s">
        <v>125</v>
      </c>
      <c r="C41" s="16" t="s">
        <v>120</v>
      </c>
      <c r="D41" s="20">
        <v>40073000001</v>
      </c>
      <c r="E41" s="15" t="s">
        <v>127</v>
      </c>
      <c r="F41" s="16">
        <v>433029</v>
      </c>
      <c r="G41" s="16" t="s">
        <v>4</v>
      </c>
      <c r="H41" s="16">
        <v>24</v>
      </c>
      <c r="I41" s="53">
        <f t="shared" si="0"/>
        <v>0</v>
      </c>
      <c r="J41" s="53">
        <f t="shared" si="1"/>
        <v>257.25</v>
      </c>
      <c r="K41" s="58">
        <f t="shared" si="2"/>
        <v>257.25</v>
      </c>
      <c r="L41" s="45">
        <f t="shared" si="3"/>
        <v>0</v>
      </c>
      <c r="M41" s="45">
        <f t="shared" si="4"/>
        <v>1286.25</v>
      </c>
      <c r="N41" s="45">
        <f t="shared" si="5"/>
        <v>1286.25</v>
      </c>
      <c r="O41" s="52">
        <v>0</v>
      </c>
      <c r="P41" s="52">
        <v>1029</v>
      </c>
      <c r="Q41" s="53">
        <v>1029</v>
      </c>
      <c r="R41" s="33" t="s">
        <v>220</v>
      </c>
      <c r="S41" s="16" t="s">
        <v>219</v>
      </c>
      <c r="T41" s="16" t="s">
        <v>95</v>
      </c>
      <c r="U41" s="36" t="s">
        <v>130</v>
      </c>
      <c r="V41" s="16" t="s">
        <v>94</v>
      </c>
    </row>
    <row r="42" spans="1:22" ht="45" customHeight="1">
      <c r="A42" s="16" t="s">
        <v>209</v>
      </c>
      <c r="B42" s="17" t="s">
        <v>125</v>
      </c>
      <c r="C42" s="16" t="s">
        <v>120</v>
      </c>
      <c r="D42" s="20">
        <v>40005000002</v>
      </c>
      <c r="E42" s="15" t="s">
        <v>128</v>
      </c>
      <c r="F42" s="16">
        <v>30518247</v>
      </c>
      <c r="G42" s="16" t="s">
        <v>20</v>
      </c>
      <c r="H42" s="16">
        <v>5</v>
      </c>
      <c r="I42" s="53">
        <f t="shared" si="0"/>
        <v>0</v>
      </c>
      <c r="J42" s="53">
        <f t="shared" si="1"/>
        <v>1032.5</v>
      </c>
      <c r="K42" s="58">
        <f t="shared" si="2"/>
        <v>1032.5</v>
      </c>
      <c r="L42" s="45">
        <f t="shared" si="3"/>
        <v>0</v>
      </c>
      <c r="M42" s="45">
        <f t="shared" si="4"/>
        <v>5162.5</v>
      </c>
      <c r="N42" s="45">
        <f t="shared" si="5"/>
        <v>5162.5</v>
      </c>
      <c r="O42" s="52">
        <v>0</v>
      </c>
      <c r="P42" s="52">
        <v>4130</v>
      </c>
      <c r="Q42" s="53">
        <v>4130</v>
      </c>
      <c r="R42" s="33" t="s">
        <v>220</v>
      </c>
      <c r="S42" s="16" t="s">
        <v>219</v>
      </c>
      <c r="T42" s="16" t="s">
        <v>95</v>
      </c>
      <c r="U42" s="36" t="s">
        <v>129</v>
      </c>
      <c r="V42" s="16" t="s">
        <v>94</v>
      </c>
    </row>
    <row r="43" spans="1:22" ht="45" customHeight="1">
      <c r="A43" s="16" t="s">
        <v>210</v>
      </c>
      <c r="B43" s="17" t="s">
        <v>27</v>
      </c>
      <c r="C43" s="18" t="s">
        <v>26</v>
      </c>
      <c r="D43" s="20" t="s">
        <v>28</v>
      </c>
      <c r="E43" s="15" t="s">
        <v>145</v>
      </c>
      <c r="F43" s="16">
        <v>11728455</v>
      </c>
      <c r="G43" s="16" t="s">
        <v>4</v>
      </c>
      <c r="H43" s="16">
        <v>15</v>
      </c>
      <c r="I43" s="53">
        <f t="shared" si="0"/>
        <v>0</v>
      </c>
      <c r="J43" s="53">
        <f t="shared" si="1"/>
        <v>5075</v>
      </c>
      <c r="K43" s="58">
        <f t="shared" si="2"/>
        <v>5075</v>
      </c>
      <c r="L43" s="45">
        <f t="shared" si="3"/>
        <v>0</v>
      </c>
      <c r="M43" s="45">
        <f t="shared" si="4"/>
        <v>25375</v>
      </c>
      <c r="N43" s="45">
        <f t="shared" si="5"/>
        <v>25375</v>
      </c>
      <c r="O43" s="52">
        <v>0</v>
      </c>
      <c r="P43" s="52">
        <v>20300</v>
      </c>
      <c r="Q43" s="53">
        <v>20300</v>
      </c>
      <c r="R43" s="33" t="s">
        <v>220</v>
      </c>
      <c r="S43" s="16" t="s">
        <v>219</v>
      </c>
      <c r="T43" s="16" t="s">
        <v>95</v>
      </c>
      <c r="U43" s="36" t="s">
        <v>200</v>
      </c>
      <c r="V43" s="16" t="s">
        <v>94</v>
      </c>
    </row>
    <row r="44" spans="1:22" ht="45" customHeight="1">
      <c r="A44" s="16" t="s">
        <v>211</v>
      </c>
      <c r="B44" s="17" t="s">
        <v>29</v>
      </c>
      <c r="C44" s="18" t="s">
        <v>146</v>
      </c>
      <c r="D44" s="20" t="s">
        <v>31</v>
      </c>
      <c r="E44" s="15" t="s">
        <v>37</v>
      </c>
      <c r="F44" s="16">
        <v>12338447</v>
      </c>
      <c r="G44" s="16" t="s">
        <v>20</v>
      </c>
      <c r="H44" s="16">
        <v>15</v>
      </c>
      <c r="I44" s="53">
        <f t="shared" si="0"/>
        <v>0</v>
      </c>
      <c r="J44" s="53">
        <f t="shared" si="1"/>
        <v>650</v>
      </c>
      <c r="K44" s="58">
        <f t="shared" si="2"/>
        <v>650</v>
      </c>
      <c r="L44" s="45">
        <f t="shared" si="3"/>
        <v>0</v>
      </c>
      <c r="M44" s="45">
        <f t="shared" si="4"/>
        <v>3250</v>
      </c>
      <c r="N44" s="45">
        <f t="shared" si="5"/>
        <v>3250</v>
      </c>
      <c r="O44" s="52">
        <v>0</v>
      </c>
      <c r="P44" s="52">
        <v>2600</v>
      </c>
      <c r="Q44" s="53">
        <v>2600</v>
      </c>
      <c r="R44" s="33" t="s">
        <v>220</v>
      </c>
      <c r="S44" s="16" t="s">
        <v>219</v>
      </c>
      <c r="T44" s="16" t="s">
        <v>95</v>
      </c>
      <c r="U44" s="36" t="s">
        <v>148</v>
      </c>
      <c r="V44" s="16" t="s">
        <v>149</v>
      </c>
    </row>
    <row r="45" spans="1:22" ht="45" customHeight="1">
      <c r="A45" s="16" t="s">
        <v>212</v>
      </c>
      <c r="B45" s="17" t="s">
        <v>29</v>
      </c>
      <c r="C45" s="18" t="s">
        <v>146</v>
      </c>
      <c r="D45" s="20" t="s">
        <v>32</v>
      </c>
      <c r="E45" s="15" t="s">
        <v>38</v>
      </c>
      <c r="F45" s="16">
        <v>12947919</v>
      </c>
      <c r="G45" s="16" t="s">
        <v>20</v>
      </c>
      <c r="H45" s="16">
        <v>15</v>
      </c>
      <c r="I45" s="53">
        <f t="shared" si="0"/>
        <v>0</v>
      </c>
      <c r="J45" s="53">
        <f t="shared" si="1"/>
        <v>1675</v>
      </c>
      <c r="K45" s="58">
        <f t="shared" si="2"/>
        <v>1675</v>
      </c>
      <c r="L45" s="45">
        <f t="shared" si="3"/>
        <v>0</v>
      </c>
      <c r="M45" s="45">
        <f t="shared" si="4"/>
        <v>8375</v>
      </c>
      <c r="N45" s="45">
        <f t="shared" si="5"/>
        <v>8375</v>
      </c>
      <c r="O45" s="52">
        <v>0</v>
      </c>
      <c r="P45" s="52">
        <v>6700</v>
      </c>
      <c r="Q45" s="53">
        <v>6700</v>
      </c>
      <c r="R45" s="33" t="s">
        <v>220</v>
      </c>
      <c r="S45" s="16" t="s">
        <v>219</v>
      </c>
      <c r="T45" s="16" t="s">
        <v>95</v>
      </c>
      <c r="U45" s="36" t="s">
        <v>148</v>
      </c>
      <c r="V45" s="16" t="s">
        <v>149</v>
      </c>
    </row>
    <row r="46" spans="1:22" ht="45" customHeight="1">
      <c r="A46" s="16" t="s">
        <v>213</v>
      </c>
      <c r="B46" s="17" t="s">
        <v>33</v>
      </c>
      <c r="C46" s="18" t="s">
        <v>146</v>
      </c>
      <c r="D46" s="20" t="s">
        <v>35</v>
      </c>
      <c r="E46" s="15" t="s">
        <v>147</v>
      </c>
      <c r="F46" s="16">
        <v>50064863</v>
      </c>
      <c r="G46" s="16" t="s">
        <v>20</v>
      </c>
      <c r="H46" s="16">
        <v>24</v>
      </c>
      <c r="I46" s="53">
        <f t="shared" si="0"/>
        <v>0</v>
      </c>
      <c r="J46" s="53">
        <f t="shared" si="1"/>
        <v>8250</v>
      </c>
      <c r="K46" s="58">
        <f t="shared" si="2"/>
        <v>8250</v>
      </c>
      <c r="L46" s="45">
        <f t="shared" si="3"/>
        <v>0</v>
      </c>
      <c r="M46" s="45">
        <f t="shared" si="4"/>
        <v>41250</v>
      </c>
      <c r="N46" s="45">
        <f t="shared" si="5"/>
        <v>41250</v>
      </c>
      <c r="O46" s="52">
        <v>0</v>
      </c>
      <c r="P46" s="52">
        <v>33000</v>
      </c>
      <c r="Q46" s="53">
        <v>33000</v>
      </c>
      <c r="R46" s="33" t="s">
        <v>220</v>
      </c>
      <c r="S46" s="16" t="s">
        <v>219</v>
      </c>
      <c r="T46" s="16" t="s">
        <v>95</v>
      </c>
      <c r="U46" s="36" t="s">
        <v>148</v>
      </c>
      <c r="V46" s="16" t="s">
        <v>149</v>
      </c>
    </row>
    <row r="47" spans="1:22" s="30" customFormat="1" ht="45" customHeight="1">
      <c r="A47" s="16"/>
      <c r="B47" s="17"/>
      <c r="C47" s="16"/>
      <c r="D47" s="20"/>
      <c r="E47" s="15"/>
      <c r="F47" s="16"/>
      <c r="G47" s="16"/>
      <c r="H47" s="29">
        <f>SUM(H7:H46)</f>
        <v>580</v>
      </c>
      <c r="I47" s="55">
        <f>SUM(I7:I46)</f>
        <v>3159.5</v>
      </c>
      <c r="J47" s="55">
        <v>377596</v>
      </c>
      <c r="K47" s="55">
        <f>SUM(K7:K46)</f>
        <v>83525</v>
      </c>
      <c r="L47" s="45">
        <f>SUM(L7:L46)</f>
        <v>15797.5</v>
      </c>
      <c r="M47" s="45">
        <f>SUM(M7:M46)</f>
        <v>401827.5</v>
      </c>
      <c r="N47" s="45">
        <f>L47+M47</f>
        <v>417625</v>
      </c>
      <c r="O47" s="54">
        <f>SUM(O7:O46)</f>
        <v>12638</v>
      </c>
      <c r="P47" s="54">
        <f>SUM(P7:P46)</f>
        <v>321462</v>
      </c>
      <c r="Q47" s="55">
        <f>SUM(Q7:Q46)</f>
        <v>334100</v>
      </c>
      <c r="R47" s="33"/>
      <c r="S47" s="16"/>
      <c r="T47" s="16"/>
      <c r="U47" s="35"/>
      <c r="V47" s="16"/>
    </row>
    <row r="48" spans="1:22" ht="45" customHeight="1">
      <c r="E48" s="31"/>
      <c r="F48" s="31"/>
      <c r="G48" s="98" t="s">
        <v>214</v>
      </c>
      <c r="H48" s="99"/>
      <c r="I48" s="96" t="s">
        <v>222</v>
      </c>
      <c r="J48" s="97"/>
      <c r="K48" s="97"/>
      <c r="L48" s="106" t="s">
        <v>223</v>
      </c>
      <c r="M48" s="107"/>
      <c r="N48" s="108"/>
      <c r="O48" s="100"/>
      <c r="P48" s="101"/>
      <c r="Q48" s="101"/>
    </row>
    <row r="49" spans="7:17" ht="45" customHeight="1">
      <c r="G49" s="99"/>
      <c r="H49" s="99"/>
      <c r="I49" s="97"/>
      <c r="J49" s="97"/>
      <c r="K49" s="97"/>
      <c r="L49" s="109"/>
      <c r="M49" s="110"/>
      <c r="N49" s="111"/>
      <c r="O49" s="101"/>
      <c r="P49" s="101"/>
      <c r="Q49" s="101"/>
    </row>
  </sheetData>
  <mergeCells count="20">
    <mergeCell ref="I48:K49"/>
    <mergeCell ref="G48:H49"/>
    <mergeCell ref="O48:Q49"/>
    <mergeCell ref="A4:A6"/>
    <mergeCell ref="F4:F6"/>
    <mergeCell ref="E4:E6"/>
    <mergeCell ref="D4:D6"/>
    <mergeCell ref="C4:C5"/>
    <mergeCell ref="L48:N49"/>
    <mergeCell ref="B2:P2"/>
    <mergeCell ref="U4:V6"/>
    <mergeCell ref="H4:H6"/>
    <mergeCell ref="G4:G6"/>
    <mergeCell ref="O4:Q5"/>
    <mergeCell ref="S4:S6"/>
    <mergeCell ref="B4:B6"/>
    <mergeCell ref="R4:R6"/>
    <mergeCell ref="T4:T6"/>
    <mergeCell ref="I4:K5"/>
    <mergeCell ref="L4:N5"/>
  </mergeCells>
  <phoneticPr fontId="5" type="noConversion"/>
  <pageMargins left="0.70866141732283472" right="1.2204724409448819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ZOZ</vt:lpstr>
      <vt:lpstr>Gmina - obiekty</vt:lpstr>
      <vt:lpstr>Arkusz </vt:lpstr>
      <vt:lpstr>'Gmina - obiekty'!Obszar_wydruku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Przeździk</dc:creator>
  <cp:lastModifiedBy>Renata Kułagowska-Ćw</cp:lastModifiedBy>
  <cp:lastPrinted>2022-01-18T08:41:58Z</cp:lastPrinted>
  <dcterms:created xsi:type="dcterms:W3CDTF">2015-03-18T12:29:54Z</dcterms:created>
  <dcterms:modified xsi:type="dcterms:W3CDTF">2022-01-21T12:08:21Z</dcterms:modified>
</cp:coreProperties>
</file>